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udget spreadsheets\budget spreadsheets fringe revision fy22 06102021\"/>
    </mc:Choice>
  </mc:AlternateContent>
  <xr:revisionPtr revIDLastSave="0" documentId="13_ncr:1_{75D33CF6-4975-4A7F-BDAA-AAADAFB8D828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1YearProject" sheetId="1" r:id="rId1"/>
    <sheet name="2YearProject" sheetId="4" r:id="rId2"/>
    <sheet name="3YearProject" sheetId="5" r:id="rId3"/>
    <sheet name="4YearProject" sheetId="6" r:id="rId4"/>
    <sheet name="5YearProject" sheetId="7" r:id="rId5"/>
  </sheets>
  <definedNames>
    <definedName name="_xlnm.Print_Area" localSheetId="0">'1YearProject'!$A$1:$M$225</definedName>
    <definedName name="_xlnm.Print_Area" localSheetId="1">'2YearProject'!$A$1:$M$225</definedName>
    <definedName name="_xlnm.Print_Area" localSheetId="2">'3YearProject'!$A$1:$M$225</definedName>
    <definedName name="_xlnm.Print_Area" localSheetId="3">'4YearProject'!$A$1:$O$225</definedName>
    <definedName name="_xlnm.Print_Area" localSheetId="4">'5YearProject'!$A$1:$Q$225</definedName>
  </definedNames>
  <calcPr calcId="191029"/>
</workbook>
</file>

<file path=xl/calcChain.xml><?xml version="1.0" encoding="utf-8"?>
<calcChain xmlns="http://schemas.openxmlformats.org/spreadsheetml/2006/main">
  <c r="G93" i="1" l="1"/>
  <c r="G93" i="7" l="1"/>
  <c r="G93" i="6"/>
  <c r="G93" i="5"/>
  <c r="G93" i="4"/>
  <c r="G34" i="1"/>
  <c r="G95" i="1" l="1"/>
  <c r="G94" i="1"/>
  <c r="G92" i="1"/>
  <c r="G95" i="4"/>
  <c r="G94" i="4"/>
  <c r="G92" i="4"/>
  <c r="G96" i="4" s="1"/>
  <c r="G98" i="4" s="1"/>
  <c r="G95" i="5"/>
  <c r="G94" i="5"/>
  <c r="G92" i="5"/>
  <c r="G96" i="5" s="1"/>
  <c r="G98" i="5" s="1"/>
  <c r="G95" i="6"/>
  <c r="G94" i="6"/>
  <c r="G92" i="6"/>
  <c r="G96" i="6" s="1"/>
  <c r="G98" i="6" s="1"/>
  <c r="G94" i="7"/>
  <c r="G92" i="7"/>
  <c r="G96" i="1" l="1"/>
  <c r="G98" i="1" s="1"/>
  <c r="G95" i="7"/>
  <c r="G96" i="7"/>
  <c r="G90" i="7"/>
  <c r="G90" i="6"/>
  <c r="G90" i="5"/>
  <c r="G90" i="4"/>
  <c r="G90" i="1"/>
  <c r="G58" i="7"/>
  <c r="I58" i="7" s="1"/>
  <c r="K58" i="7" s="1"/>
  <c r="M58" i="7" s="1"/>
  <c r="O58" i="7" s="1"/>
  <c r="G57" i="7"/>
  <c r="I57" i="7" s="1"/>
  <c r="K57" i="7" s="1"/>
  <c r="M57" i="7" s="1"/>
  <c r="O57" i="7" s="1"/>
  <c r="G56" i="7"/>
  <c r="I56" i="7" s="1"/>
  <c r="K56" i="7" s="1"/>
  <c r="M56" i="7" s="1"/>
  <c r="O56" i="7" s="1"/>
  <c r="G55" i="7"/>
  <c r="I55" i="7" s="1"/>
  <c r="K55" i="7" s="1"/>
  <c r="M55" i="7" s="1"/>
  <c r="O55" i="7" s="1"/>
  <c r="G54" i="7"/>
  <c r="I54" i="7" s="1"/>
  <c r="K54" i="7" s="1"/>
  <c r="M54" i="7" s="1"/>
  <c r="O54" i="7" s="1"/>
  <c r="G53" i="7"/>
  <c r="I53" i="7" s="1"/>
  <c r="K53" i="7" s="1"/>
  <c r="M53" i="7" s="1"/>
  <c r="O53" i="7" s="1"/>
  <c r="G52" i="7"/>
  <c r="I52" i="7" s="1"/>
  <c r="K52" i="7" s="1"/>
  <c r="M52" i="7" s="1"/>
  <c r="O52" i="7" s="1"/>
  <c r="G51" i="7"/>
  <c r="I51" i="7" s="1"/>
  <c r="K51" i="7" s="1"/>
  <c r="M51" i="7" s="1"/>
  <c r="O51" i="7" s="1"/>
  <c r="G50" i="7"/>
  <c r="I50" i="7" s="1"/>
  <c r="K50" i="7" s="1"/>
  <c r="M50" i="7" s="1"/>
  <c r="O50" i="7" s="1"/>
  <c r="G49" i="7"/>
  <c r="I49" i="7" s="1"/>
  <c r="G58" i="6"/>
  <c r="I58" i="6" s="1"/>
  <c r="K58" i="6" s="1"/>
  <c r="M58" i="6" s="1"/>
  <c r="I57" i="6"/>
  <c r="K57" i="6" s="1"/>
  <c r="M57" i="6" s="1"/>
  <c r="G57" i="6"/>
  <c r="I56" i="6"/>
  <c r="K56" i="6" s="1"/>
  <c r="M56" i="6" s="1"/>
  <c r="G56" i="6"/>
  <c r="G55" i="6"/>
  <c r="I55" i="6" s="1"/>
  <c r="K55" i="6" s="1"/>
  <c r="M55" i="6" s="1"/>
  <c r="K54" i="6"/>
  <c r="M54" i="6" s="1"/>
  <c r="I54" i="6"/>
  <c r="G54" i="6"/>
  <c r="G53" i="6"/>
  <c r="I53" i="6" s="1"/>
  <c r="K53" i="6" s="1"/>
  <c r="M53" i="6" s="1"/>
  <c r="G52" i="6"/>
  <c r="I52" i="6" s="1"/>
  <c r="K52" i="6" s="1"/>
  <c r="M52" i="6" s="1"/>
  <c r="G51" i="6"/>
  <c r="I51" i="6" s="1"/>
  <c r="K51" i="6" s="1"/>
  <c r="M51" i="6" s="1"/>
  <c r="I50" i="6"/>
  <c r="K50" i="6" s="1"/>
  <c r="M50" i="6" s="1"/>
  <c r="G50" i="6"/>
  <c r="I49" i="6"/>
  <c r="G49" i="6"/>
  <c r="G59" i="6" s="1"/>
  <c r="G59" i="5"/>
  <c r="I58" i="5"/>
  <c r="K58" i="5" s="1"/>
  <c r="G58" i="5"/>
  <c r="I57" i="5"/>
  <c r="K57" i="5" s="1"/>
  <c r="G57" i="5"/>
  <c r="G56" i="5"/>
  <c r="I56" i="5" s="1"/>
  <c r="K56" i="5" s="1"/>
  <c r="G55" i="5"/>
  <c r="I55" i="5" s="1"/>
  <c r="K55" i="5" s="1"/>
  <c r="I54" i="5"/>
  <c r="K54" i="5" s="1"/>
  <c r="G54" i="5"/>
  <c r="I53" i="5"/>
  <c r="K53" i="5" s="1"/>
  <c r="G53" i="5"/>
  <c r="G52" i="5"/>
  <c r="I52" i="5" s="1"/>
  <c r="K52" i="5" s="1"/>
  <c r="G51" i="5"/>
  <c r="I51" i="5" s="1"/>
  <c r="K51" i="5" s="1"/>
  <c r="I50" i="5"/>
  <c r="K50" i="5" s="1"/>
  <c r="G50" i="5"/>
  <c r="I49" i="5"/>
  <c r="I59" i="5" s="1"/>
  <c r="I94" i="5" s="1"/>
  <c r="G49" i="5"/>
  <c r="G58" i="4"/>
  <c r="I58" i="4" s="1"/>
  <c r="G57" i="4"/>
  <c r="I57" i="4" s="1"/>
  <c r="G56" i="4"/>
  <c r="G55" i="4"/>
  <c r="G54" i="4"/>
  <c r="G53" i="4"/>
  <c r="G52" i="4"/>
  <c r="G51" i="4"/>
  <c r="G50" i="4"/>
  <c r="I50" i="4" s="1"/>
  <c r="G49" i="4"/>
  <c r="I49" i="4" s="1"/>
  <c r="I56" i="4"/>
  <c r="I55" i="4"/>
  <c r="I54" i="4"/>
  <c r="I53" i="4"/>
  <c r="I52" i="4"/>
  <c r="I51" i="4"/>
  <c r="G88" i="1"/>
  <c r="I59" i="4" l="1"/>
  <c r="I94" i="4" s="1"/>
  <c r="K49" i="7"/>
  <c r="I59" i="7"/>
  <c r="I94" i="7" s="1"/>
  <c r="G59" i="7"/>
  <c r="I59" i="6"/>
  <c r="I94" i="6" s="1"/>
  <c r="K49" i="6"/>
  <c r="K59" i="6" s="1"/>
  <c r="K94" i="6" s="1"/>
  <c r="K49" i="5"/>
  <c r="K59" i="5" s="1"/>
  <c r="K94" i="5" s="1"/>
  <c r="G59" i="4"/>
  <c r="G58" i="1"/>
  <c r="G57" i="1"/>
  <c r="G56" i="1"/>
  <c r="G55" i="1"/>
  <c r="G54" i="1"/>
  <c r="G53" i="1"/>
  <c r="G52" i="1"/>
  <c r="G51" i="1"/>
  <c r="G50" i="1"/>
  <c r="G49" i="1"/>
  <c r="K59" i="7" l="1"/>
  <c r="K94" i="7" s="1"/>
  <c r="M49" i="7"/>
  <c r="M59" i="7" s="1"/>
  <c r="M94" i="7" s="1"/>
  <c r="M49" i="6"/>
  <c r="M59" i="6" s="1"/>
  <c r="M94" i="6" s="1"/>
  <c r="G59" i="1"/>
  <c r="O49" i="7" l="1"/>
  <c r="O59" i="7" s="1"/>
  <c r="O94" i="7" s="1"/>
  <c r="G19" i="7"/>
  <c r="G20" i="7"/>
  <c r="G21" i="7"/>
  <c r="G22" i="7"/>
  <c r="I22" i="7" s="1"/>
  <c r="K22" i="7" s="1"/>
  <c r="M22" i="7" s="1"/>
  <c r="O22" i="7" s="1"/>
  <c r="G23" i="7"/>
  <c r="G24" i="7"/>
  <c r="I24" i="7" s="1"/>
  <c r="K24" i="7" s="1"/>
  <c r="M24" i="7" s="1"/>
  <c r="O24" i="7" s="1"/>
  <c r="G25" i="7"/>
  <c r="I25" i="7" s="1"/>
  <c r="K25" i="7" s="1"/>
  <c r="M25" i="7" s="1"/>
  <c r="O25" i="7" s="1"/>
  <c r="G26" i="7"/>
  <c r="I26" i="7" s="1"/>
  <c r="K26" i="7" s="1"/>
  <c r="M26" i="7" s="1"/>
  <c r="O26" i="7" s="1"/>
  <c r="G27" i="7"/>
  <c r="I27" i="7" s="1"/>
  <c r="K27" i="7" s="1"/>
  <c r="M27" i="7" s="1"/>
  <c r="O27" i="7" s="1"/>
  <c r="G28" i="7"/>
  <c r="I28" i="7" s="1"/>
  <c r="K28" i="7" s="1"/>
  <c r="M28" i="7" s="1"/>
  <c r="O28" i="7" s="1"/>
  <c r="G34" i="7"/>
  <c r="G35" i="7"/>
  <c r="G36" i="7"/>
  <c r="G37" i="7"/>
  <c r="I37" i="7" s="1"/>
  <c r="K37" i="7" s="1"/>
  <c r="M37" i="7" s="1"/>
  <c r="O37" i="7" s="1"/>
  <c r="G38" i="7"/>
  <c r="I38" i="7" s="1"/>
  <c r="K38" i="7" s="1"/>
  <c r="M38" i="7" s="1"/>
  <c r="O38" i="7" s="1"/>
  <c r="G39" i="7"/>
  <c r="I39" i="7" s="1"/>
  <c r="K39" i="7" s="1"/>
  <c r="M39" i="7" s="1"/>
  <c r="O39" i="7" s="1"/>
  <c r="G40" i="7"/>
  <c r="G41" i="7"/>
  <c r="I41" i="7" s="1"/>
  <c r="K41" i="7" s="1"/>
  <c r="M41" i="7" s="1"/>
  <c r="O41" i="7" s="1"/>
  <c r="G42" i="7"/>
  <c r="I42" i="7" s="1"/>
  <c r="K42" i="7" s="1"/>
  <c r="M42" i="7" s="1"/>
  <c r="O42" i="7" s="1"/>
  <c r="G43" i="7"/>
  <c r="G63" i="7"/>
  <c r="G64" i="7"/>
  <c r="I64" i="7" s="1"/>
  <c r="K64" i="7" s="1"/>
  <c r="M64" i="7" s="1"/>
  <c r="O64" i="7" s="1"/>
  <c r="G65" i="7"/>
  <c r="I65" i="7" s="1"/>
  <c r="K65" i="7" s="1"/>
  <c r="M65" i="7" s="1"/>
  <c r="O65" i="7" s="1"/>
  <c r="G66" i="7"/>
  <c r="I66" i="7" s="1"/>
  <c r="K66" i="7" s="1"/>
  <c r="M66" i="7" s="1"/>
  <c r="O66" i="7" s="1"/>
  <c r="G67" i="7"/>
  <c r="G68" i="7"/>
  <c r="I68" i="7" s="1"/>
  <c r="K68" i="7" s="1"/>
  <c r="M68" i="7" s="1"/>
  <c r="O68" i="7" s="1"/>
  <c r="G69" i="7"/>
  <c r="I69" i="7" s="1"/>
  <c r="K69" i="7" s="1"/>
  <c r="M69" i="7" s="1"/>
  <c r="O69" i="7" s="1"/>
  <c r="G70" i="7"/>
  <c r="I70" i="7" s="1"/>
  <c r="K70" i="7" s="1"/>
  <c r="M70" i="7" s="1"/>
  <c r="O70" i="7" s="1"/>
  <c r="G71" i="7"/>
  <c r="I71" i="7" s="1"/>
  <c r="K71" i="7" s="1"/>
  <c r="M71" i="7" s="1"/>
  <c r="O71" i="7" s="1"/>
  <c r="G72" i="7"/>
  <c r="I72" i="7" s="1"/>
  <c r="K72" i="7" s="1"/>
  <c r="M72" i="7" s="1"/>
  <c r="O72" i="7" s="1"/>
  <c r="G78" i="7"/>
  <c r="G79" i="7"/>
  <c r="I79" i="7" s="1"/>
  <c r="K79" i="7" s="1"/>
  <c r="M79" i="7" s="1"/>
  <c r="O79" i="7" s="1"/>
  <c r="G80" i="7"/>
  <c r="I80" i="7" s="1"/>
  <c r="K80" i="7" s="1"/>
  <c r="M80" i="7" s="1"/>
  <c r="O80" i="7" s="1"/>
  <c r="G81" i="7"/>
  <c r="I81" i="7" s="1"/>
  <c r="K81" i="7" s="1"/>
  <c r="M81" i="7" s="1"/>
  <c r="O81" i="7" s="1"/>
  <c r="G82" i="7"/>
  <c r="I82" i="7" s="1"/>
  <c r="K82" i="7" s="1"/>
  <c r="G83" i="7"/>
  <c r="I83" i="7" s="1"/>
  <c r="K83" i="7" s="1"/>
  <c r="M83" i="7" s="1"/>
  <c r="O83" i="7" s="1"/>
  <c r="G84" i="7"/>
  <c r="G85" i="7"/>
  <c r="I85" i="7" s="1"/>
  <c r="K85" i="7" s="1"/>
  <c r="M85" i="7" s="1"/>
  <c r="O85" i="7" s="1"/>
  <c r="G86" i="7"/>
  <c r="I86" i="7" s="1"/>
  <c r="K86" i="7" s="1"/>
  <c r="M86" i="7" s="1"/>
  <c r="O86" i="7" s="1"/>
  <c r="G87" i="7"/>
  <c r="I87" i="7" s="1"/>
  <c r="K87" i="7" s="1"/>
  <c r="M87" i="7" s="1"/>
  <c r="O87" i="7" s="1"/>
  <c r="G106" i="7"/>
  <c r="G115" i="7"/>
  <c r="G132" i="7"/>
  <c r="G138" i="7"/>
  <c r="G146" i="7"/>
  <c r="G154" i="7"/>
  <c r="G167" i="7"/>
  <c r="G190" i="7"/>
  <c r="I19" i="7"/>
  <c r="I20" i="7"/>
  <c r="K20" i="7" s="1"/>
  <c r="M20" i="7" s="1"/>
  <c r="O20" i="7" s="1"/>
  <c r="I23" i="7"/>
  <c r="K23" i="7" s="1"/>
  <c r="M23" i="7" s="1"/>
  <c r="O23" i="7" s="1"/>
  <c r="I35" i="7"/>
  <c r="K35" i="7" s="1"/>
  <c r="M35" i="7" s="1"/>
  <c r="O35" i="7" s="1"/>
  <c r="I36" i="7"/>
  <c r="K36" i="7" s="1"/>
  <c r="M36" i="7" s="1"/>
  <c r="O36" i="7" s="1"/>
  <c r="I40" i="7"/>
  <c r="K40" i="7" s="1"/>
  <c r="M40" i="7" s="1"/>
  <c r="O40" i="7" s="1"/>
  <c r="I43" i="7"/>
  <c r="K43" i="7" s="1"/>
  <c r="M43" i="7" s="1"/>
  <c r="O43" i="7" s="1"/>
  <c r="I63" i="7"/>
  <c r="I67" i="7"/>
  <c r="K67" i="7" s="1"/>
  <c r="M67" i="7" s="1"/>
  <c r="O67" i="7" s="1"/>
  <c r="I78" i="7"/>
  <c r="I84" i="7"/>
  <c r="K84" i="7" s="1"/>
  <c r="M84" i="7" s="1"/>
  <c r="O84" i="7" s="1"/>
  <c r="I103" i="7"/>
  <c r="K103" i="7" s="1"/>
  <c r="M103" i="7" s="1"/>
  <c r="O103" i="7" s="1"/>
  <c r="I104" i="7"/>
  <c r="K104" i="7" s="1"/>
  <c r="M104" i="7" s="1"/>
  <c r="O104" i="7" s="1"/>
  <c r="I105" i="7"/>
  <c r="K105" i="7" s="1"/>
  <c r="M105" i="7" s="1"/>
  <c r="O105" i="7" s="1"/>
  <c r="I115" i="7"/>
  <c r="I120" i="7"/>
  <c r="I121" i="7"/>
  <c r="I122" i="7"/>
  <c r="I123" i="7"/>
  <c r="K123" i="7" s="1"/>
  <c r="M123" i="7" s="1"/>
  <c r="O123" i="7" s="1"/>
  <c r="I124" i="7"/>
  <c r="K124" i="7" s="1"/>
  <c r="M124" i="7" s="1"/>
  <c r="O124" i="7" s="1"/>
  <c r="I125" i="7"/>
  <c r="K125" i="7" s="1"/>
  <c r="M125" i="7" s="1"/>
  <c r="O125" i="7" s="1"/>
  <c r="I126" i="7"/>
  <c r="K126" i="7" s="1"/>
  <c r="M126" i="7" s="1"/>
  <c r="O126" i="7" s="1"/>
  <c r="I127" i="7"/>
  <c r="K127" i="7" s="1"/>
  <c r="M127" i="7" s="1"/>
  <c r="O127" i="7" s="1"/>
  <c r="I128" i="7"/>
  <c r="K128" i="7" s="1"/>
  <c r="M128" i="7" s="1"/>
  <c r="O128" i="7" s="1"/>
  <c r="I129" i="7"/>
  <c r="K129" i="7" s="1"/>
  <c r="M129" i="7" s="1"/>
  <c r="O129" i="7" s="1"/>
  <c r="I130" i="7"/>
  <c r="K130" i="7" s="1"/>
  <c r="M130" i="7" s="1"/>
  <c r="O130" i="7" s="1"/>
  <c r="I131" i="7"/>
  <c r="K131" i="7" s="1"/>
  <c r="M131" i="7" s="1"/>
  <c r="O131" i="7" s="1"/>
  <c r="I136" i="7"/>
  <c r="K136" i="7" s="1"/>
  <c r="M136" i="7" s="1"/>
  <c r="O136" i="7" s="1"/>
  <c r="I137" i="7"/>
  <c r="I143" i="7"/>
  <c r="K143" i="7" s="1"/>
  <c r="M143" i="7" s="1"/>
  <c r="O143" i="7" s="1"/>
  <c r="I144" i="7"/>
  <c r="I145" i="7"/>
  <c r="K145" i="7" s="1"/>
  <c r="M145" i="7" s="1"/>
  <c r="O145" i="7" s="1"/>
  <c r="I151" i="7"/>
  <c r="K151" i="7" s="1"/>
  <c r="I152" i="7"/>
  <c r="I153" i="7"/>
  <c r="K153" i="7" s="1"/>
  <c r="M153" i="7" s="1"/>
  <c r="O153" i="7" s="1"/>
  <c r="I158" i="7"/>
  <c r="I159" i="7"/>
  <c r="K159" i="7" s="1"/>
  <c r="M159" i="7" s="1"/>
  <c r="O159" i="7" s="1"/>
  <c r="I160" i="7"/>
  <c r="K160" i="7" s="1"/>
  <c r="M160" i="7" s="1"/>
  <c r="O160" i="7" s="1"/>
  <c r="I161" i="7"/>
  <c r="K161" i="7" s="1"/>
  <c r="M161" i="7" s="1"/>
  <c r="O161" i="7" s="1"/>
  <c r="I162" i="7"/>
  <c r="K162" i="7" s="1"/>
  <c r="M162" i="7" s="1"/>
  <c r="O162" i="7" s="1"/>
  <c r="I164" i="7"/>
  <c r="K164" i="7" s="1"/>
  <c r="M164" i="7" s="1"/>
  <c r="O164" i="7" s="1"/>
  <c r="I166" i="7"/>
  <c r="K166" i="7" s="1"/>
  <c r="M166" i="7" s="1"/>
  <c r="O166" i="7" s="1"/>
  <c r="I190" i="7"/>
  <c r="K115" i="7"/>
  <c r="K120" i="7"/>
  <c r="M120" i="7" s="1"/>
  <c r="O120" i="7" s="1"/>
  <c r="K190" i="7"/>
  <c r="M82" i="7"/>
  <c r="O82" i="7" s="1"/>
  <c r="M115" i="7"/>
  <c r="M190" i="7"/>
  <c r="O115" i="7"/>
  <c r="O190" i="7"/>
  <c r="Q174" i="7"/>
  <c r="Q175" i="7"/>
  <c r="G176" i="7"/>
  <c r="I176" i="7" s="1"/>
  <c r="Q178" i="7"/>
  <c r="Q179" i="7"/>
  <c r="G180" i="7"/>
  <c r="I180" i="7" s="1"/>
  <c r="K180" i="7" s="1"/>
  <c r="M180" i="7" s="1"/>
  <c r="O180" i="7" s="1"/>
  <c r="Q182" i="7"/>
  <c r="Q183" i="7"/>
  <c r="G184" i="7"/>
  <c r="I184" i="7" s="1"/>
  <c r="K184" i="7" s="1"/>
  <c r="M184" i="7" s="1"/>
  <c r="O184" i="7" s="1"/>
  <c r="Q186" i="7"/>
  <c r="Q187" i="7"/>
  <c r="G188" i="7"/>
  <c r="I188" i="7" s="1"/>
  <c r="K188" i="7" s="1"/>
  <c r="M188" i="7" s="1"/>
  <c r="O188" i="7" s="1"/>
  <c r="G191" i="7"/>
  <c r="G215" i="7" s="1"/>
  <c r="I191" i="7"/>
  <c r="I215" i="7" s="1"/>
  <c r="K191" i="7"/>
  <c r="K215" i="7" s="1"/>
  <c r="M191" i="7"/>
  <c r="M215" i="7" s="1"/>
  <c r="O191" i="7"/>
  <c r="O215" i="7" s="1"/>
  <c r="G19" i="6"/>
  <c r="G20" i="6"/>
  <c r="I20" i="6" s="1"/>
  <c r="G21" i="6"/>
  <c r="I21" i="6" s="1"/>
  <c r="K21" i="6" s="1"/>
  <c r="G22" i="6"/>
  <c r="G23" i="6"/>
  <c r="I23" i="6" s="1"/>
  <c r="K23" i="6" s="1"/>
  <c r="M23" i="6" s="1"/>
  <c r="G24" i="6"/>
  <c r="I24" i="6" s="1"/>
  <c r="K24" i="6" s="1"/>
  <c r="M24" i="6" s="1"/>
  <c r="G25" i="6"/>
  <c r="I25" i="6" s="1"/>
  <c r="K25" i="6" s="1"/>
  <c r="M25" i="6" s="1"/>
  <c r="G26" i="6"/>
  <c r="G27" i="6"/>
  <c r="G28" i="6"/>
  <c r="G34" i="6"/>
  <c r="G35" i="6"/>
  <c r="G36" i="6"/>
  <c r="I36" i="6" s="1"/>
  <c r="K36" i="6" s="1"/>
  <c r="M36" i="6" s="1"/>
  <c r="G37" i="6"/>
  <c r="I37" i="6" s="1"/>
  <c r="K37" i="6" s="1"/>
  <c r="M37" i="6" s="1"/>
  <c r="G38" i="6"/>
  <c r="I38" i="6" s="1"/>
  <c r="K38" i="6" s="1"/>
  <c r="M38" i="6" s="1"/>
  <c r="G39" i="6"/>
  <c r="I39" i="6" s="1"/>
  <c r="K39" i="6" s="1"/>
  <c r="M39" i="6" s="1"/>
  <c r="G40" i="6"/>
  <c r="G41" i="6"/>
  <c r="I41" i="6" s="1"/>
  <c r="K41" i="6" s="1"/>
  <c r="M41" i="6" s="1"/>
  <c r="G42" i="6"/>
  <c r="G43" i="6"/>
  <c r="I43" i="6" s="1"/>
  <c r="K43" i="6" s="1"/>
  <c r="M43" i="6" s="1"/>
  <c r="G63" i="6"/>
  <c r="G64" i="6"/>
  <c r="I64" i="6" s="1"/>
  <c r="K64" i="6" s="1"/>
  <c r="M64" i="6" s="1"/>
  <c r="G65" i="6"/>
  <c r="I65" i="6" s="1"/>
  <c r="K65" i="6" s="1"/>
  <c r="M65" i="6" s="1"/>
  <c r="G66" i="6"/>
  <c r="I66" i="6" s="1"/>
  <c r="K66" i="6" s="1"/>
  <c r="M66" i="6" s="1"/>
  <c r="G67" i="6"/>
  <c r="I67" i="6" s="1"/>
  <c r="G68" i="6"/>
  <c r="I68" i="6" s="1"/>
  <c r="K68" i="6" s="1"/>
  <c r="M68" i="6" s="1"/>
  <c r="G69" i="6"/>
  <c r="I69" i="6" s="1"/>
  <c r="K69" i="6" s="1"/>
  <c r="M69" i="6" s="1"/>
  <c r="G70" i="6"/>
  <c r="I70" i="6" s="1"/>
  <c r="K70" i="6" s="1"/>
  <c r="M70" i="6" s="1"/>
  <c r="G71" i="6"/>
  <c r="I71" i="6" s="1"/>
  <c r="K71" i="6" s="1"/>
  <c r="M71" i="6" s="1"/>
  <c r="G72" i="6"/>
  <c r="I72" i="6" s="1"/>
  <c r="K72" i="6" s="1"/>
  <c r="M72" i="6" s="1"/>
  <c r="G78" i="6"/>
  <c r="I78" i="6" s="1"/>
  <c r="K78" i="6" s="1"/>
  <c r="M78" i="6" s="1"/>
  <c r="G79" i="6"/>
  <c r="I79" i="6" s="1"/>
  <c r="K79" i="6" s="1"/>
  <c r="M79" i="6" s="1"/>
  <c r="G80" i="6"/>
  <c r="G81" i="6"/>
  <c r="I81" i="6" s="1"/>
  <c r="K81" i="6" s="1"/>
  <c r="M81" i="6" s="1"/>
  <c r="G82" i="6"/>
  <c r="G83" i="6"/>
  <c r="I83" i="6" s="1"/>
  <c r="K83" i="6" s="1"/>
  <c r="M83" i="6" s="1"/>
  <c r="G84" i="6"/>
  <c r="I84" i="6" s="1"/>
  <c r="K84" i="6" s="1"/>
  <c r="M84" i="6" s="1"/>
  <c r="G85" i="6"/>
  <c r="I85" i="6" s="1"/>
  <c r="K85" i="6" s="1"/>
  <c r="M85" i="6" s="1"/>
  <c r="G86" i="6"/>
  <c r="I86" i="6" s="1"/>
  <c r="K86" i="6" s="1"/>
  <c r="M86" i="6" s="1"/>
  <c r="G87" i="6"/>
  <c r="I87" i="6" s="1"/>
  <c r="K87" i="6" s="1"/>
  <c r="M87" i="6" s="1"/>
  <c r="G106" i="6"/>
  <c r="G115" i="6"/>
  <c r="G132" i="6"/>
  <c r="G138" i="6"/>
  <c r="G146" i="6"/>
  <c r="G154" i="6"/>
  <c r="G167" i="6"/>
  <c r="G190" i="6"/>
  <c r="I22" i="6"/>
  <c r="K22" i="6" s="1"/>
  <c r="M22" i="6" s="1"/>
  <c r="I26" i="6"/>
  <c r="K26" i="6" s="1"/>
  <c r="M26" i="6" s="1"/>
  <c r="I27" i="6"/>
  <c r="K27" i="6" s="1"/>
  <c r="M27" i="6" s="1"/>
  <c r="I28" i="6"/>
  <c r="K28" i="6" s="1"/>
  <c r="M28" i="6" s="1"/>
  <c r="I34" i="6"/>
  <c r="K34" i="6" s="1"/>
  <c r="M34" i="6" s="1"/>
  <c r="I35" i="6"/>
  <c r="K35" i="6" s="1"/>
  <c r="I40" i="6"/>
  <c r="K40" i="6" s="1"/>
  <c r="M40" i="6" s="1"/>
  <c r="I42" i="6"/>
  <c r="K42" i="6" s="1"/>
  <c r="M42" i="6" s="1"/>
  <c r="K67" i="6"/>
  <c r="M67" i="6" s="1"/>
  <c r="I80" i="6"/>
  <c r="K80" i="6" s="1"/>
  <c r="M80" i="6" s="1"/>
  <c r="I82" i="6"/>
  <c r="K82" i="6" s="1"/>
  <c r="M82" i="6" s="1"/>
  <c r="I103" i="6"/>
  <c r="K103" i="6" s="1"/>
  <c r="M103" i="6" s="1"/>
  <c r="I104" i="6"/>
  <c r="K104" i="6" s="1"/>
  <c r="I105" i="6"/>
  <c r="K105" i="6" s="1"/>
  <c r="M105" i="6" s="1"/>
  <c r="I115" i="6"/>
  <c r="I120" i="6"/>
  <c r="K120" i="6" s="1"/>
  <c r="M120" i="6" s="1"/>
  <c r="I121" i="6"/>
  <c r="K121" i="6" s="1"/>
  <c r="M121" i="6" s="1"/>
  <c r="I122" i="6"/>
  <c r="K122" i="6" s="1"/>
  <c r="M122" i="6" s="1"/>
  <c r="I123" i="6"/>
  <c r="K123" i="6" s="1"/>
  <c r="M123" i="6" s="1"/>
  <c r="I124" i="6"/>
  <c r="K124" i="6" s="1"/>
  <c r="M124" i="6" s="1"/>
  <c r="I125" i="6"/>
  <c r="K125" i="6" s="1"/>
  <c r="M125" i="6" s="1"/>
  <c r="I126" i="6"/>
  <c r="K126" i="6" s="1"/>
  <c r="M126" i="6" s="1"/>
  <c r="I127" i="6"/>
  <c r="K127" i="6" s="1"/>
  <c r="M127" i="6" s="1"/>
  <c r="I128" i="6"/>
  <c r="K128" i="6" s="1"/>
  <c r="M128" i="6" s="1"/>
  <c r="I129" i="6"/>
  <c r="I130" i="6"/>
  <c r="K130" i="6" s="1"/>
  <c r="M130" i="6" s="1"/>
  <c r="I131" i="6"/>
  <c r="K131" i="6" s="1"/>
  <c r="M131" i="6" s="1"/>
  <c r="I136" i="6"/>
  <c r="K136" i="6" s="1"/>
  <c r="M136" i="6" s="1"/>
  <c r="I137" i="6"/>
  <c r="K137" i="6" s="1"/>
  <c r="I143" i="6"/>
  <c r="I144" i="6"/>
  <c r="K144" i="6" s="1"/>
  <c r="M144" i="6" s="1"/>
  <c r="I145" i="6"/>
  <c r="K145" i="6" s="1"/>
  <c r="M145" i="6" s="1"/>
  <c r="I151" i="6"/>
  <c r="K151" i="6" s="1"/>
  <c r="M151" i="6" s="1"/>
  <c r="I152" i="6"/>
  <c r="K152" i="6" s="1"/>
  <c r="M152" i="6" s="1"/>
  <c r="I153" i="6"/>
  <c r="K153" i="6" s="1"/>
  <c r="I158" i="6"/>
  <c r="K158" i="6" s="1"/>
  <c r="M158" i="6" s="1"/>
  <c r="I159" i="6"/>
  <c r="K159" i="6" s="1"/>
  <c r="M159" i="6" s="1"/>
  <c r="I160" i="6"/>
  <c r="K160" i="6" s="1"/>
  <c r="M160" i="6" s="1"/>
  <c r="I161" i="6"/>
  <c r="K161" i="6" s="1"/>
  <c r="M161" i="6" s="1"/>
  <c r="I162" i="6"/>
  <c r="K162" i="6" s="1"/>
  <c r="M162" i="6" s="1"/>
  <c r="I164" i="6"/>
  <c r="I166" i="6"/>
  <c r="K166" i="6" s="1"/>
  <c r="M166" i="6" s="1"/>
  <c r="O166" i="6" s="1"/>
  <c r="I190" i="6"/>
  <c r="K20" i="6"/>
  <c r="M20" i="6" s="1"/>
  <c r="K115" i="6"/>
  <c r="K129" i="6"/>
  <c r="M129" i="6" s="1"/>
  <c r="K190" i="6"/>
  <c r="M115" i="6"/>
  <c r="M190" i="6"/>
  <c r="O174" i="6"/>
  <c r="O175" i="6"/>
  <c r="G176" i="6"/>
  <c r="I176" i="6" s="1"/>
  <c r="K176" i="6" s="1"/>
  <c r="M176" i="6" s="1"/>
  <c r="O178" i="6"/>
  <c r="O179" i="6"/>
  <c r="G180" i="6"/>
  <c r="I180" i="6" s="1"/>
  <c r="K180" i="6" s="1"/>
  <c r="M180" i="6" s="1"/>
  <c r="O182" i="6"/>
  <c r="O183" i="6"/>
  <c r="G184" i="6"/>
  <c r="I184" i="6" s="1"/>
  <c r="K184" i="6" s="1"/>
  <c r="M184" i="6" s="1"/>
  <c r="O186" i="6"/>
  <c r="O187" i="6"/>
  <c r="G188" i="6"/>
  <c r="I188" i="6" s="1"/>
  <c r="K188" i="6" s="1"/>
  <c r="M188" i="6" s="1"/>
  <c r="G191" i="6"/>
  <c r="G215" i="6" s="1"/>
  <c r="I191" i="6"/>
  <c r="I215" i="6" s="1"/>
  <c r="K191" i="6"/>
  <c r="K215" i="6" s="1"/>
  <c r="M191" i="6"/>
  <c r="G20" i="5"/>
  <c r="G21" i="5"/>
  <c r="I21" i="5" s="1"/>
  <c r="K21" i="5" s="1"/>
  <c r="G22" i="5"/>
  <c r="G23" i="5"/>
  <c r="I23" i="5" s="1"/>
  <c r="K23" i="5" s="1"/>
  <c r="G24" i="5"/>
  <c r="G25" i="5"/>
  <c r="I25" i="5" s="1"/>
  <c r="K25" i="5" s="1"/>
  <c r="G26" i="5"/>
  <c r="I26" i="5" s="1"/>
  <c r="K26" i="5" s="1"/>
  <c r="G27" i="5"/>
  <c r="I27" i="5" s="1"/>
  <c r="K27" i="5" s="1"/>
  <c r="G28" i="5"/>
  <c r="I28" i="5" s="1"/>
  <c r="K28" i="5" s="1"/>
  <c r="G34" i="5"/>
  <c r="G35" i="5"/>
  <c r="I35" i="5" s="1"/>
  <c r="K35" i="5" s="1"/>
  <c r="G36" i="5"/>
  <c r="I36" i="5" s="1"/>
  <c r="K36" i="5" s="1"/>
  <c r="G37" i="5"/>
  <c r="G38" i="5"/>
  <c r="I38" i="5" s="1"/>
  <c r="K38" i="5" s="1"/>
  <c r="G39" i="5"/>
  <c r="I39" i="5" s="1"/>
  <c r="K39" i="5" s="1"/>
  <c r="G40" i="5"/>
  <c r="I40" i="5" s="1"/>
  <c r="G41" i="5"/>
  <c r="I41" i="5" s="1"/>
  <c r="K41" i="5" s="1"/>
  <c r="G42" i="5"/>
  <c r="I42" i="5" s="1"/>
  <c r="K42" i="5" s="1"/>
  <c r="G43" i="5"/>
  <c r="I43" i="5" s="1"/>
  <c r="K43" i="5" s="1"/>
  <c r="G63" i="5"/>
  <c r="G64" i="5"/>
  <c r="I64" i="5" s="1"/>
  <c r="K64" i="5" s="1"/>
  <c r="G65" i="5"/>
  <c r="I65" i="5" s="1"/>
  <c r="K65" i="5" s="1"/>
  <c r="G66" i="5"/>
  <c r="I66" i="5" s="1"/>
  <c r="K66" i="5" s="1"/>
  <c r="G67" i="5"/>
  <c r="G73" i="5" s="1"/>
  <c r="G68" i="5"/>
  <c r="I68" i="5" s="1"/>
  <c r="K68" i="5" s="1"/>
  <c r="G69" i="5"/>
  <c r="I69" i="5" s="1"/>
  <c r="K69" i="5" s="1"/>
  <c r="G70" i="5"/>
  <c r="G71" i="5"/>
  <c r="G72" i="5"/>
  <c r="I72" i="5" s="1"/>
  <c r="K72" i="5" s="1"/>
  <c r="G78" i="5"/>
  <c r="I78" i="5" s="1"/>
  <c r="K78" i="5" s="1"/>
  <c r="G79" i="5"/>
  <c r="I79" i="5" s="1"/>
  <c r="K79" i="5" s="1"/>
  <c r="G80" i="5"/>
  <c r="I80" i="5" s="1"/>
  <c r="K80" i="5" s="1"/>
  <c r="G81" i="5"/>
  <c r="G82" i="5"/>
  <c r="I82" i="5" s="1"/>
  <c r="K82" i="5" s="1"/>
  <c r="G83" i="5"/>
  <c r="G84" i="5"/>
  <c r="I84" i="5" s="1"/>
  <c r="K84" i="5" s="1"/>
  <c r="G85" i="5"/>
  <c r="I85" i="5" s="1"/>
  <c r="K85" i="5" s="1"/>
  <c r="G86" i="5"/>
  <c r="I86" i="5" s="1"/>
  <c r="K86" i="5" s="1"/>
  <c r="G87" i="5"/>
  <c r="I87" i="5" s="1"/>
  <c r="K87" i="5" s="1"/>
  <c r="G106" i="5"/>
  <c r="G115" i="5"/>
  <c r="G132" i="5"/>
  <c r="G138" i="5"/>
  <c r="G146" i="5"/>
  <c r="G154" i="5"/>
  <c r="G167" i="5"/>
  <c r="G190" i="5"/>
  <c r="I19" i="5"/>
  <c r="K19" i="5" s="1"/>
  <c r="I20" i="5"/>
  <c r="K20" i="5" s="1"/>
  <c r="I24" i="5"/>
  <c r="K24" i="5" s="1"/>
  <c r="I37" i="5"/>
  <c r="K37" i="5" s="1"/>
  <c r="I63" i="5"/>
  <c r="I67" i="5"/>
  <c r="K67" i="5" s="1"/>
  <c r="I70" i="5"/>
  <c r="K70" i="5" s="1"/>
  <c r="I71" i="5"/>
  <c r="K71" i="5" s="1"/>
  <c r="I83" i="5"/>
  <c r="K83" i="5" s="1"/>
  <c r="I103" i="5"/>
  <c r="I104" i="5"/>
  <c r="K104" i="5" s="1"/>
  <c r="I105" i="5"/>
  <c r="K105" i="5" s="1"/>
  <c r="I115" i="5"/>
  <c r="I120" i="5"/>
  <c r="I121" i="5"/>
  <c r="K121" i="5" s="1"/>
  <c r="I122" i="5"/>
  <c r="K122" i="5" s="1"/>
  <c r="I123" i="5"/>
  <c r="K123" i="5" s="1"/>
  <c r="I124" i="5"/>
  <c r="K124" i="5" s="1"/>
  <c r="I125" i="5"/>
  <c r="K125" i="5" s="1"/>
  <c r="I126" i="5"/>
  <c r="K126" i="5" s="1"/>
  <c r="I127" i="5"/>
  <c r="K127" i="5" s="1"/>
  <c r="I128" i="5"/>
  <c r="I129" i="5"/>
  <c r="K129" i="5" s="1"/>
  <c r="I130" i="5"/>
  <c r="K130" i="5" s="1"/>
  <c r="I131" i="5"/>
  <c r="K131" i="5" s="1"/>
  <c r="I136" i="5"/>
  <c r="I137" i="5"/>
  <c r="K137" i="5" s="1"/>
  <c r="I143" i="5"/>
  <c r="K143" i="5" s="1"/>
  <c r="I144" i="5"/>
  <c r="I145" i="5"/>
  <c r="I151" i="5"/>
  <c r="K151" i="5" s="1"/>
  <c r="I152" i="5"/>
  <c r="I153" i="5"/>
  <c r="K153" i="5" s="1"/>
  <c r="I158" i="5"/>
  <c r="I159" i="5"/>
  <c r="K159" i="5" s="1"/>
  <c r="I160" i="5"/>
  <c r="I161" i="5"/>
  <c r="K161" i="5" s="1"/>
  <c r="I162" i="5"/>
  <c r="I164" i="5"/>
  <c r="I166" i="5"/>
  <c r="K166" i="5" s="1"/>
  <c r="I190" i="5"/>
  <c r="K40" i="5"/>
  <c r="K115" i="5"/>
  <c r="K120" i="5"/>
  <c r="K128" i="5"/>
  <c r="K145" i="5"/>
  <c r="K158" i="5"/>
  <c r="K162" i="5"/>
  <c r="K190" i="5"/>
  <c r="M190" i="5" s="1"/>
  <c r="M174" i="5"/>
  <c r="M175" i="5"/>
  <c r="G176" i="5"/>
  <c r="I176" i="5" s="1"/>
  <c r="K176" i="5" s="1"/>
  <c r="M178" i="5"/>
  <c r="M179" i="5"/>
  <c r="G180" i="5"/>
  <c r="I180" i="5" s="1"/>
  <c r="K180" i="5" s="1"/>
  <c r="M182" i="5"/>
  <c r="M183" i="5"/>
  <c r="G184" i="5"/>
  <c r="I184" i="5" s="1"/>
  <c r="K184" i="5" s="1"/>
  <c r="M186" i="5"/>
  <c r="M187" i="5"/>
  <c r="G188" i="5"/>
  <c r="I188" i="5" s="1"/>
  <c r="K188" i="5" s="1"/>
  <c r="G191" i="5"/>
  <c r="I191" i="5"/>
  <c r="I215" i="5" s="1"/>
  <c r="K191" i="5"/>
  <c r="K215" i="5" s="1"/>
  <c r="G19" i="4"/>
  <c r="G20" i="4"/>
  <c r="G21" i="4"/>
  <c r="I21" i="4" s="1"/>
  <c r="G22" i="4"/>
  <c r="I22" i="4" s="1"/>
  <c r="G23" i="4"/>
  <c r="I23" i="4" s="1"/>
  <c r="G24" i="4"/>
  <c r="I24" i="4" s="1"/>
  <c r="G25" i="4"/>
  <c r="I25" i="4" s="1"/>
  <c r="G26" i="4"/>
  <c r="I26" i="4" s="1"/>
  <c r="G27" i="4"/>
  <c r="I27" i="4" s="1"/>
  <c r="G28" i="4"/>
  <c r="I28" i="4" s="1"/>
  <c r="G34" i="4"/>
  <c r="I34" i="4" s="1"/>
  <c r="G35" i="4"/>
  <c r="G36" i="4"/>
  <c r="I36" i="4" s="1"/>
  <c r="G37" i="4"/>
  <c r="I37" i="4" s="1"/>
  <c r="G38" i="4"/>
  <c r="I38" i="4" s="1"/>
  <c r="G39" i="4"/>
  <c r="I39" i="4" s="1"/>
  <c r="G40" i="4"/>
  <c r="I40" i="4" s="1"/>
  <c r="G41" i="4"/>
  <c r="G42" i="4"/>
  <c r="I42" i="4" s="1"/>
  <c r="G43" i="4"/>
  <c r="I43" i="4" s="1"/>
  <c r="G63" i="4"/>
  <c r="I63" i="4" s="1"/>
  <c r="G64" i="4"/>
  <c r="I64" i="4" s="1"/>
  <c r="G65" i="4"/>
  <c r="I65" i="4" s="1"/>
  <c r="G66" i="4"/>
  <c r="G67" i="4"/>
  <c r="G68" i="4"/>
  <c r="G69" i="4"/>
  <c r="I69" i="4" s="1"/>
  <c r="G70" i="4"/>
  <c r="G71" i="4"/>
  <c r="I71" i="4" s="1"/>
  <c r="G72" i="4"/>
  <c r="I72" i="4" s="1"/>
  <c r="G78" i="4"/>
  <c r="I78" i="4" s="1"/>
  <c r="G79" i="4"/>
  <c r="I79" i="4" s="1"/>
  <c r="G80" i="4"/>
  <c r="I80" i="4" s="1"/>
  <c r="G81" i="4"/>
  <c r="I81" i="4" s="1"/>
  <c r="G82" i="4"/>
  <c r="I82" i="4" s="1"/>
  <c r="G83" i="4"/>
  <c r="G84" i="4"/>
  <c r="I84" i="4" s="1"/>
  <c r="G85" i="4"/>
  <c r="G86" i="4"/>
  <c r="I86" i="4" s="1"/>
  <c r="G87" i="4"/>
  <c r="G106" i="4"/>
  <c r="G115" i="4"/>
  <c r="G132" i="4"/>
  <c r="G138" i="4"/>
  <c r="G146" i="4"/>
  <c r="G154" i="4"/>
  <c r="G167" i="4"/>
  <c r="G190" i="4"/>
  <c r="I19" i="4"/>
  <c r="I35" i="4"/>
  <c r="I41" i="4"/>
  <c r="I66" i="4"/>
  <c r="I67" i="4"/>
  <c r="I68" i="4"/>
  <c r="I70" i="4"/>
  <c r="I83" i="4"/>
  <c r="I85" i="4"/>
  <c r="I87" i="4"/>
  <c r="I103" i="4"/>
  <c r="I104" i="4"/>
  <c r="I105" i="4"/>
  <c r="I115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6" i="4"/>
  <c r="I137" i="4"/>
  <c r="I143" i="4"/>
  <c r="I144" i="4"/>
  <c r="I145" i="4"/>
  <c r="I151" i="4"/>
  <c r="I152" i="4"/>
  <c r="I153" i="4"/>
  <c r="I158" i="4"/>
  <c r="I159" i="4"/>
  <c r="I160" i="4"/>
  <c r="I161" i="4"/>
  <c r="I162" i="4"/>
  <c r="I164" i="4"/>
  <c r="K164" i="4" s="1"/>
  <c r="I166" i="4"/>
  <c r="K166" i="4" s="1"/>
  <c r="I190" i="4"/>
  <c r="K174" i="4"/>
  <c r="K175" i="4"/>
  <c r="G176" i="4"/>
  <c r="I176" i="4" s="1"/>
  <c r="K178" i="4"/>
  <c r="K179" i="4"/>
  <c r="G180" i="4"/>
  <c r="I180" i="4" s="1"/>
  <c r="K182" i="4"/>
  <c r="K183" i="4"/>
  <c r="G184" i="4"/>
  <c r="I184" i="4" s="1"/>
  <c r="K186" i="4"/>
  <c r="K187" i="4"/>
  <c r="G188" i="4"/>
  <c r="I188" i="4" s="1"/>
  <c r="G191" i="4"/>
  <c r="G215" i="4" s="1"/>
  <c r="I191" i="4"/>
  <c r="I215" i="4" s="1"/>
  <c r="G35" i="1"/>
  <c r="G36" i="1"/>
  <c r="G37" i="1"/>
  <c r="G38" i="1"/>
  <c r="G39" i="1"/>
  <c r="G40" i="1"/>
  <c r="G41" i="1"/>
  <c r="G42" i="1"/>
  <c r="G43" i="1"/>
  <c r="G19" i="1"/>
  <c r="G20" i="1"/>
  <c r="G21" i="1"/>
  <c r="G22" i="1"/>
  <c r="G23" i="1"/>
  <c r="G24" i="1"/>
  <c r="G25" i="1"/>
  <c r="G26" i="1"/>
  <c r="G27" i="1"/>
  <c r="G28" i="1"/>
  <c r="G63" i="1"/>
  <c r="G64" i="1"/>
  <c r="G65" i="1"/>
  <c r="G66" i="1"/>
  <c r="G67" i="1"/>
  <c r="G68" i="1"/>
  <c r="G69" i="1"/>
  <c r="G70" i="1"/>
  <c r="G71" i="1"/>
  <c r="G72" i="1"/>
  <c r="G78" i="1"/>
  <c r="G79" i="1"/>
  <c r="G80" i="1"/>
  <c r="G81" i="1"/>
  <c r="G82" i="1"/>
  <c r="G83" i="1"/>
  <c r="G84" i="1"/>
  <c r="G85" i="1"/>
  <c r="G86" i="1"/>
  <c r="G87" i="1"/>
  <c r="G106" i="1"/>
  <c r="G115" i="1"/>
  <c r="G132" i="1"/>
  <c r="G138" i="1"/>
  <c r="G146" i="1"/>
  <c r="G154" i="1"/>
  <c r="G167" i="1"/>
  <c r="G190" i="1"/>
  <c r="G191" i="1"/>
  <c r="G215" i="1" s="1"/>
  <c r="G176" i="1"/>
  <c r="G180" i="1"/>
  <c r="G184" i="1"/>
  <c r="G188" i="1"/>
  <c r="I164" i="1"/>
  <c r="I166" i="1"/>
  <c r="K143" i="6"/>
  <c r="M151" i="7"/>
  <c r="O151" i="7" s="1"/>
  <c r="K121" i="7"/>
  <c r="M121" i="7" s="1"/>
  <c r="M143" i="6"/>
  <c r="I138" i="4" l="1"/>
  <c r="O191" i="6"/>
  <c r="Q190" i="7"/>
  <c r="K106" i="7"/>
  <c r="I106" i="7"/>
  <c r="G88" i="6"/>
  <c r="K190" i="4"/>
  <c r="I154" i="6"/>
  <c r="I146" i="5"/>
  <c r="M215" i="6"/>
  <c r="O215" i="6"/>
  <c r="O190" i="6"/>
  <c r="I146" i="6"/>
  <c r="I138" i="6"/>
  <c r="M166" i="5"/>
  <c r="K144" i="5"/>
  <c r="K146" i="5" s="1"/>
  <c r="I73" i="4"/>
  <c r="I95" i="4" s="1"/>
  <c r="M88" i="6"/>
  <c r="G29" i="4"/>
  <c r="I20" i="4"/>
  <c r="I29" i="4" s="1"/>
  <c r="I19" i="6"/>
  <c r="K19" i="6" s="1"/>
  <c r="M19" i="6" s="1"/>
  <c r="G29" i="6"/>
  <c r="I154" i="4"/>
  <c r="G73" i="4"/>
  <c r="K164" i="5"/>
  <c r="M164" i="5" s="1"/>
  <c r="I106" i="5"/>
  <c r="K103" i="5"/>
  <c r="K106" i="5" s="1"/>
  <c r="K44" i="6"/>
  <c r="K93" i="6" s="1"/>
  <c r="M35" i="6"/>
  <c r="M44" i="6" s="1"/>
  <c r="M93" i="6" s="1"/>
  <c r="I88" i="6"/>
  <c r="G44" i="6"/>
  <c r="I106" i="4"/>
  <c r="K106" i="6"/>
  <c r="Q191" i="7"/>
  <c r="G73" i="1"/>
  <c r="K191" i="4"/>
  <c r="M191" i="5"/>
  <c r="I138" i="5"/>
  <c r="K138" i="6"/>
  <c r="I132" i="4"/>
  <c r="I154" i="5"/>
  <c r="M146" i="6"/>
  <c r="G73" i="7"/>
  <c r="G44" i="1"/>
  <c r="M132" i="6"/>
  <c r="O121" i="7"/>
  <c r="I167" i="5"/>
  <c r="K160" i="5"/>
  <c r="M153" i="6"/>
  <c r="M154" i="6" s="1"/>
  <c r="K154" i="6"/>
  <c r="M21" i="6"/>
  <c r="Q215" i="7"/>
  <c r="K152" i="7"/>
  <c r="I154" i="7"/>
  <c r="O106" i="7"/>
  <c r="K146" i="6"/>
  <c r="Q166" i="7"/>
  <c r="I167" i="4"/>
  <c r="G88" i="4"/>
  <c r="G215" i="5"/>
  <c r="M215" i="5" s="1"/>
  <c r="K152" i="5"/>
  <c r="K154" i="5" s="1"/>
  <c r="K136" i="5"/>
  <c r="K138" i="5" s="1"/>
  <c r="M104" i="6"/>
  <c r="M106" i="6" s="1"/>
  <c r="G44" i="7"/>
  <c r="I34" i="7"/>
  <c r="I21" i="7"/>
  <c r="K21" i="7" s="1"/>
  <c r="M21" i="7" s="1"/>
  <c r="O21" i="7" s="1"/>
  <c r="G29" i="7"/>
  <c r="I88" i="4"/>
  <c r="I44" i="4"/>
  <c r="I93" i="4" s="1"/>
  <c r="K132" i="5"/>
  <c r="K164" i="6"/>
  <c r="M164" i="6" s="1"/>
  <c r="M167" i="6" s="1"/>
  <c r="K88" i="6"/>
  <c r="K132" i="6"/>
  <c r="M137" i="6"/>
  <c r="M138" i="6" s="1"/>
  <c r="M106" i="7"/>
  <c r="I44" i="6"/>
  <c r="I93" i="6" s="1"/>
  <c r="I167" i="6"/>
  <c r="G29" i="1"/>
  <c r="K215" i="4"/>
  <c r="I146" i="4"/>
  <c r="G44" i="4"/>
  <c r="I81" i="5"/>
  <c r="G88" i="5"/>
  <c r="G44" i="5"/>
  <c r="I34" i="5"/>
  <c r="K176" i="7"/>
  <c r="Q164" i="7"/>
  <c r="I146" i="7"/>
  <c r="K144" i="7"/>
  <c r="K122" i="7"/>
  <c r="M122" i="7" s="1"/>
  <c r="O122" i="7" s="1"/>
  <c r="I132" i="7"/>
  <c r="I73" i="7"/>
  <c r="I95" i="7" s="1"/>
  <c r="K63" i="7"/>
  <c r="K19" i="7"/>
  <c r="G73" i="6"/>
  <c r="I63" i="6"/>
  <c r="I132" i="5"/>
  <c r="K63" i="5"/>
  <c r="K73" i="5" s="1"/>
  <c r="K95" i="5" s="1"/>
  <c r="I73" i="5"/>
  <c r="I95" i="5" s="1"/>
  <c r="I22" i="5"/>
  <c r="K22" i="5" s="1"/>
  <c r="K29" i="5" s="1"/>
  <c r="G29" i="5"/>
  <c r="I88" i="7"/>
  <c r="K78" i="7"/>
  <c r="I132" i="6"/>
  <c r="I106" i="6"/>
  <c r="K158" i="7"/>
  <c r="I167" i="7"/>
  <c r="G88" i="7"/>
  <c r="I138" i="7"/>
  <c r="K137" i="7"/>
  <c r="K92" i="5" l="1"/>
  <c r="I92" i="4"/>
  <c r="I96" i="4" s="1"/>
  <c r="I90" i="4"/>
  <c r="M29" i="6"/>
  <c r="K29" i="6"/>
  <c r="K167" i="5"/>
  <c r="M132" i="7"/>
  <c r="I29" i="6"/>
  <c r="I29" i="5"/>
  <c r="K132" i="7"/>
  <c r="K167" i="7"/>
  <c r="M158" i="7"/>
  <c r="K63" i="6"/>
  <c r="I73" i="6"/>
  <c r="I95" i="6" s="1"/>
  <c r="I29" i="7"/>
  <c r="I44" i="7"/>
  <c r="I93" i="7" s="1"/>
  <c r="K34" i="7"/>
  <c r="K154" i="7"/>
  <c r="M152" i="7"/>
  <c r="K167" i="6"/>
  <c r="O132" i="7"/>
  <c r="M137" i="7"/>
  <c r="K138" i="7"/>
  <c r="M19" i="7"/>
  <c r="K29" i="7"/>
  <c r="M63" i="7"/>
  <c r="K73" i="7"/>
  <c r="K95" i="7" s="1"/>
  <c r="M144" i="7"/>
  <c r="K146" i="7"/>
  <c r="M176" i="7"/>
  <c r="K81" i="5"/>
  <c r="K88" i="5" s="1"/>
  <c r="I88" i="5"/>
  <c r="O164" i="6"/>
  <c r="M78" i="7"/>
  <c r="K88" i="7"/>
  <c r="I44" i="5"/>
  <c r="I93" i="5" s="1"/>
  <c r="K34" i="5"/>
  <c r="K44" i="5" s="1"/>
  <c r="K93" i="5" s="1"/>
  <c r="I92" i="7" l="1"/>
  <c r="I96" i="7" s="1"/>
  <c r="I90" i="7"/>
  <c r="K92" i="7"/>
  <c r="I92" i="6"/>
  <c r="I96" i="6" s="1"/>
  <c r="I90" i="6"/>
  <c r="K92" i="6"/>
  <c r="K96" i="6" s="1"/>
  <c r="M92" i="6"/>
  <c r="I92" i="5"/>
  <c r="I96" i="5" s="1"/>
  <c r="I90" i="5"/>
  <c r="K90" i="5"/>
  <c r="K96" i="5"/>
  <c r="I98" i="4"/>
  <c r="I169" i="4"/>
  <c r="G169" i="4"/>
  <c r="G169" i="5"/>
  <c r="O78" i="7"/>
  <c r="O88" i="7" s="1"/>
  <c r="M88" i="7"/>
  <c r="O176" i="7"/>
  <c r="O63" i="7"/>
  <c r="O73" i="7" s="1"/>
  <c r="O95" i="7" s="1"/>
  <c r="M73" i="7"/>
  <c r="M95" i="7" s="1"/>
  <c r="O19" i="7"/>
  <c r="O29" i="7" s="1"/>
  <c r="M29" i="7"/>
  <c r="M34" i="7"/>
  <c r="K44" i="7"/>
  <c r="K93" i="7" s="1"/>
  <c r="K73" i="6"/>
  <c r="K95" i="6" s="1"/>
  <c r="M63" i="6"/>
  <c r="M73" i="6" s="1"/>
  <c r="M95" i="6" s="1"/>
  <c r="G98" i="7"/>
  <c r="O144" i="7"/>
  <c r="O146" i="7" s="1"/>
  <c r="M146" i="7"/>
  <c r="O137" i="7"/>
  <c r="O138" i="7" s="1"/>
  <c r="M138" i="7"/>
  <c r="O152" i="7"/>
  <c r="O154" i="7" s="1"/>
  <c r="M154" i="7"/>
  <c r="M167" i="7"/>
  <c r="O158" i="7"/>
  <c r="O167" i="7" s="1"/>
  <c r="M90" i="7" l="1"/>
  <c r="M92" i="7"/>
  <c r="K96" i="7"/>
  <c r="K90" i="7"/>
  <c r="O92" i="7"/>
  <c r="I98" i="6"/>
  <c r="M90" i="6"/>
  <c r="M96" i="6"/>
  <c r="K90" i="6"/>
  <c r="K98" i="6" s="1"/>
  <c r="K98" i="5"/>
  <c r="I98" i="5"/>
  <c r="I170" i="4"/>
  <c r="I196" i="4" s="1"/>
  <c r="I197" i="4" s="1"/>
  <c r="G170" i="4"/>
  <c r="G196" i="4" s="1"/>
  <c r="G197" i="4" s="1"/>
  <c r="I169" i="6"/>
  <c r="I169" i="5"/>
  <c r="K169" i="5"/>
  <c r="G170" i="5"/>
  <c r="G196" i="5" s="1"/>
  <c r="G197" i="5" s="1"/>
  <c r="G213" i="4"/>
  <c r="G195" i="4"/>
  <c r="G213" i="5"/>
  <c r="G195" i="5"/>
  <c r="I195" i="4"/>
  <c r="I213" i="4"/>
  <c r="I214" i="4" s="1"/>
  <c r="I216" i="4" s="1"/>
  <c r="G170" i="7"/>
  <c r="G196" i="7" s="1"/>
  <c r="G169" i="7"/>
  <c r="I98" i="7"/>
  <c r="O34" i="7"/>
  <c r="O44" i="7" s="1"/>
  <c r="O93" i="7" s="1"/>
  <c r="M44" i="7"/>
  <c r="M93" i="7" s="1"/>
  <c r="G170" i="1"/>
  <c r="G196" i="1" s="1"/>
  <c r="G169" i="1"/>
  <c r="G213" i="1" s="1"/>
  <c r="G214" i="1" s="1"/>
  <c r="G169" i="6"/>
  <c r="G170" i="6"/>
  <c r="G196" i="6" s="1"/>
  <c r="O90" i="7" l="1"/>
  <c r="M96" i="7"/>
  <c r="M98" i="6"/>
  <c r="I170" i="6"/>
  <c r="I196" i="6" s="1"/>
  <c r="I197" i="6" s="1"/>
  <c r="C204" i="4"/>
  <c r="I198" i="4"/>
  <c r="C203" i="4"/>
  <c r="K98" i="7"/>
  <c r="K169" i="7" s="1"/>
  <c r="K170" i="5"/>
  <c r="K196" i="5" s="1"/>
  <c r="K197" i="5" s="1"/>
  <c r="O96" i="7"/>
  <c r="I170" i="5"/>
  <c r="I196" i="5" s="1"/>
  <c r="I197" i="5" s="1"/>
  <c r="I218" i="4"/>
  <c r="I219" i="4" s="1"/>
  <c r="I220" i="4" s="1"/>
  <c r="C202" i="4"/>
  <c r="G198" i="4"/>
  <c r="I195" i="5"/>
  <c r="I213" i="5"/>
  <c r="I214" i="5" s="1"/>
  <c r="I216" i="5" s="1"/>
  <c r="C203" i="1"/>
  <c r="G197" i="1"/>
  <c r="C204" i="1" s="1"/>
  <c r="K195" i="5"/>
  <c r="K213" i="5"/>
  <c r="K214" i="5" s="1"/>
  <c r="K216" i="5" s="1"/>
  <c r="G197" i="7"/>
  <c r="G214" i="5"/>
  <c r="G197" i="6"/>
  <c r="I169" i="7"/>
  <c r="I170" i="7"/>
  <c r="I196" i="7" s="1"/>
  <c r="I197" i="7" s="1"/>
  <c r="G213" i="6"/>
  <c r="G195" i="6"/>
  <c r="K213" i="4"/>
  <c r="M6" i="4" s="1"/>
  <c r="M7" i="4" s="1"/>
  <c r="G214" i="4"/>
  <c r="I195" i="6"/>
  <c r="I213" i="6"/>
  <c r="I214" i="6" s="1"/>
  <c r="I216" i="6" s="1"/>
  <c r="G195" i="1"/>
  <c r="G213" i="7"/>
  <c r="G195" i="7"/>
  <c r="G198" i="5"/>
  <c r="I198" i="6" l="1"/>
  <c r="C205" i="4"/>
  <c r="K170" i="7"/>
  <c r="K196" i="7" s="1"/>
  <c r="K197" i="7" s="1"/>
  <c r="K198" i="5"/>
  <c r="I198" i="5"/>
  <c r="C204" i="5"/>
  <c r="O98" i="7"/>
  <c r="C203" i="5"/>
  <c r="M98" i="7"/>
  <c r="M169" i="7" s="1"/>
  <c r="G216" i="1"/>
  <c r="M6" i="1"/>
  <c r="M7" i="1" s="1"/>
  <c r="I218" i="6"/>
  <c r="I219" i="6" s="1"/>
  <c r="I220" i="6" s="1"/>
  <c r="I195" i="7"/>
  <c r="I198" i="7" s="1"/>
  <c r="I213" i="7"/>
  <c r="I214" i="7" s="1"/>
  <c r="I216" i="7" s="1"/>
  <c r="G198" i="7"/>
  <c r="C202" i="1"/>
  <c r="C205" i="1" s="1"/>
  <c r="G198" i="1"/>
  <c r="G198" i="6"/>
  <c r="M214" i="5"/>
  <c r="G216" i="5"/>
  <c r="K218" i="5"/>
  <c r="K219" i="5" s="1"/>
  <c r="K220" i="5" s="1"/>
  <c r="I218" i="5"/>
  <c r="I219" i="5" s="1"/>
  <c r="I220" i="5" s="1"/>
  <c r="G214" i="7"/>
  <c r="K214" i="4"/>
  <c r="G216" i="4"/>
  <c r="G214" i="6"/>
  <c r="M213" i="5"/>
  <c r="M6" i="5" s="1"/>
  <c r="M7" i="5" s="1"/>
  <c r="C202" i="5"/>
  <c r="M169" i="6"/>
  <c r="M170" i="6"/>
  <c r="M196" i="6" s="1"/>
  <c r="M197" i="6" s="1"/>
  <c r="K170" i="6"/>
  <c r="K196" i="6" s="1"/>
  <c r="K169" i="6"/>
  <c r="K195" i="7"/>
  <c r="K213" i="7"/>
  <c r="K214" i="7" s="1"/>
  <c r="K216" i="7" s="1"/>
  <c r="K198" i="7" l="1"/>
  <c r="C205" i="5"/>
  <c r="M170" i="7"/>
  <c r="M196" i="7" s="1"/>
  <c r="M197" i="7" s="1"/>
  <c r="O170" i="7"/>
  <c r="O196" i="7" s="1"/>
  <c r="O197" i="7" s="1"/>
  <c r="O169" i="7"/>
  <c r="K197" i="6"/>
  <c r="C204" i="6" s="1"/>
  <c r="C203" i="6"/>
  <c r="I218" i="7"/>
  <c r="I219" i="7" s="1"/>
  <c r="I220" i="7" s="1"/>
  <c r="K218" i="7"/>
  <c r="K219" i="7" s="1"/>
  <c r="K220" i="7" s="1"/>
  <c r="M195" i="6"/>
  <c r="M198" i="6" s="1"/>
  <c r="M213" i="6"/>
  <c r="M214" i="6" s="1"/>
  <c r="M216" i="6" s="1"/>
  <c r="G216" i="6"/>
  <c r="G216" i="7"/>
  <c r="K195" i="6"/>
  <c r="K213" i="6"/>
  <c r="G218" i="4"/>
  <c r="K216" i="4"/>
  <c r="G218" i="5"/>
  <c r="M216" i="5"/>
  <c r="M195" i="7"/>
  <c r="M213" i="7"/>
  <c r="G218" i="1"/>
  <c r="G219" i="1" s="1"/>
  <c r="G220" i="1" s="1"/>
  <c r="C203" i="7" l="1"/>
  <c r="C204" i="7"/>
  <c r="O213" i="7"/>
  <c r="O214" i="7" s="1"/>
  <c r="O216" i="7" s="1"/>
  <c r="O218" i="7" s="1"/>
  <c r="O219" i="7" s="1"/>
  <c r="O220" i="7" s="1"/>
  <c r="O195" i="7"/>
  <c r="O198" i="7" s="1"/>
  <c r="M218" i="5"/>
  <c r="G219" i="5"/>
  <c r="K214" i="6"/>
  <c r="O213" i="6"/>
  <c r="M6" i="6" s="1"/>
  <c r="M7" i="6" s="1"/>
  <c r="M198" i="7"/>
  <c r="K198" i="6"/>
  <c r="C202" i="6"/>
  <c r="C205" i="6" s="1"/>
  <c r="G218" i="6"/>
  <c r="M214" i="7"/>
  <c r="M218" i="6"/>
  <c r="M219" i="6" s="1"/>
  <c r="M220" i="6" s="1"/>
  <c r="G219" i="4"/>
  <c r="K218" i="4"/>
  <c r="G218" i="7"/>
  <c r="Q213" i="7" l="1"/>
  <c r="M6" i="7" s="1"/>
  <c r="M7" i="7" s="1"/>
  <c r="C202" i="7"/>
  <c r="C205" i="7" s="1"/>
  <c r="M216" i="7"/>
  <c r="Q214" i="7"/>
  <c r="K216" i="6"/>
  <c r="O214" i="6"/>
  <c r="G219" i="6"/>
  <c r="M219" i="5"/>
  <c r="G220" i="5"/>
  <c r="M220" i="5" s="1"/>
  <c r="K219" i="4"/>
  <c r="G220" i="4"/>
  <c r="K220" i="4" s="1"/>
  <c r="G219" i="7"/>
  <c r="K218" i="6" l="1"/>
  <c r="O216" i="6"/>
  <c r="G220" i="6"/>
  <c r="G220" i="7"/>
  <c r="M218" i="7"/>
  <c r="Q216" i="7"/>
  <c r="M219" i="7" l="1"/>
  <c r="Q218" i="7"/>
  <c r="K219" i="6"/>
  <c r="O218" i="6"/>
  <c r="K220" i="6" l="1"/>
  <c r="O220" i="6" s="1"/>
  <c r="O219" i="6"/>
  <c r="Q219" i="7"/>
  <c r="M220" i="7"/>
  <c r="Q22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mwjones</author>
  </authors>
  <commentList>
    <comment ref="G214" authorId="0" shapeId="0" xr:uid="{00000000-0006-0000-0000-000001000000}">
      <text>
        <r>
          <rPr>
            <b/>
            <sz val="8"/>
            <color indexed="81"/>
            <rFont val="Tahoma"/>
          </rPr>
          <t>OSP:</t>
        </r>
        <r>
          <rPr>
            <sz val="8"/>
            <color indexed="81"/>
            <rFont val="Tahoma"/>
          </rPr>
          <t xml:space="preserve">
This amount goes in field 7A on the PHS 398 form.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mwjones</author>
  </authors>
  <commentList>
    <comment ref="G214" authorId="0" shapeId="0" xr:uid="{00000000-0006-0000-0100-000001000000}">
      <text>
        <r>
          <rPr>
            <b/>
            <sz val="8"/>
            <color indexed="81"/>
            <rFont val="Tahoma"/>
          </rPr>
          <t>OSP:</t>
        </r>
        <r>
          <rPr>
            <sz val="8"/>
            <color indexed="81"/>
            <rFont val="Tahoma"/>
          </rPr>
          <t xml:space="preserve">
This amount goes in field 7A on the PHS 398 form.</t>
        </r>
      </text>
    </comment>
    <comment ref="K214" authorId="0" shapeId="0" xr:uid="{00000000-0006-0000-0100-000002000000}">
      <text>
        <r>
          <rPr>
            <b/>
            <sz val="8"/>
            <color indexed="81"/>
            <rFont val="Tahoma"/>
          </rPr>
          <t>OSP:</t>
        </r>
        <r>
          <rPr>
            <sz val="8"/>
            <color indexed="81"/>
            <rFont val="Tahoma"/>
          </rPr>
          <t xml:space="preserve">
This amount goes in field 8A on the PHS 398 form.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mwjones</author>
  </authors>
  <commentList>
    <comment ref="G214" authorId="0" shapeId="0" xr:uid="{00000000-0006-0000-0200-000001000000}">
      <text>
        <r>
          <rPr>
            <b/>
            <sz val="8"/>
            <color indexed="81"/>
            <rFont val="Tahoma"/>
          </rPr>
          <t>OSP:</t>
        </r>
        <r>
          <rPr>
            <sz val="8"/>
            <color indexed="81"/>
            <rFont val="Tahoma"/>
          </rPr>
          <t xml:space="preserve">
This amount goes in field 7A on the PHS 398 form.</t>
        </r>
      </text>
    </comment>
    <comment ref="M214" authorId="0" shapeId="0" xr:uid="{00000000-0006-0000-0200-000002000000}">
      <text>
        <r>
          <rPr>
            <b/>
            <sz val="8"/>
            <color indexed="81"/>
            <rFont val="Tahoma"/>
          </rPr>
          <t>OSP:</t>
        </r>
        <r>
          <rPr>
            <sz val="8"/>
            <color indexed="81"/>
            <rFont val="Tahoma"/>
          </rPr>
          <t xml:space="preserve">
This amount goes in field 8A on the PHS 398 form.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mwjones</author>
  </authors>
  <commentList>
    <comment ref="G214" authorId="0" shapeId="0" xr:uid="{00000000-0006-0000-0300-000001000000}">
      <text>
        <r>
          <rPr>
            <b/>
            <sz val="8"/>
            <color indexed="81"/>
            <rFont val="Tahoma"/>
          </rPr>
          <t>OSP:</t>
        </r>
        <r>
          <rPr>
            <sz val="8"/>
            <color indexed="81"/>
            <rFont val="Tahoma"/>
          </rPr>
          <t xml:space="preserve">
This amount goes in field 7A on the PHS 398 form.</t>
        </r>
      </text>
    </comment>
    <comment ref="O214" authorId="0" shapeId="0" xr:uid="{00000000-0006-0000-0300-000002000000}">
      <text>
        <r>
          <rPr>
            <b/>
            <sz val="8"/>
            <color indexed="81"/>
            <rFont val="Tahoma"/>
          </rPr>
          <t>OSP:</t>
        </r>
        <r>
          <rPr>
            <sz val="8"/>
            <color indexed="81"/>
            <rFont val="Tahoma"/>
          </rPr>
          <t xml:space="preserve">
This amount goes in field 8A on the PHS 398 form.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mwjones</author>
  </authors>
  <commentList>
    <comment ref="G214" authorId="0" shapeId="0" xr:uid="{00000000-0006-0000-0400-000001000000}">
      <text>
        <r>
          <rPr>
            <b/>
            <sz val="8"/>
            <color indexed="81"/>
            <rFont val="Tahoma"/>
          </rPr>
          <t>OSP:</t>
        </r>
        <r>
          <rPr>
            <sz val="8"/>
            <color indexed="81"/>
            <rFont val="Tahoma"/>
          </rPr>
          <t xml:space="preserve">
This amount goes in field 7A on the PHS 398 form.</t>
        </r>
      </text>
    </comment>
    <comment ref="Q214" authorId="0" shapeId="0" xr:uid="{00000000-0006-0000-0400-000002000000}">
      <text>
        <r>
          <rPr>
            <b/>
            <sz val="8"/>
            <color indexed="81"/>
            <rFont val="Tahoma"/>
          </rPr>
          <t>OSP:</t>
        </r>
        <r>
          <rPr>
            <sz val="8"/>
            <color indexed="81"/>
            <rFont val="Tahoma"/>
          </rPr>
          <t xml:space="preserve">
This amount goes in field 8A on the PHS 398 form.</t>
        </r>
      </text>
    </comment>
  </commentList>
</comments>
</file>

<file path=xl/sharedStrings.xml><?xml version="1.0" encoding="utf-8"?>
<sst xmlns="http://schemas.openxmlformats.org/spreadsheetml/2006/main" count="752" uniqueCount="125">
  <si>
    <t>Personnel</t>
  </si>
  <si>
    <t>Annual Salary</t>
  </si>
  <si>
    <t>Name</t>
  </si>
  <si>
    <t>% Effort</t>
  </si>
  <si>
    <t>Year 1</t>
  </si>
  <si>
    <t>Subtotals</t>
  </si>
  <si>
    <t>Rate Per Hour</t>
  </si>
  <si>
    <t>Hrs. Worked</t>
  </si>
  <si>
    <t>Nonfringe &amp; Students</t>
  </si>
  <si>
    <t>Subtotal Personnel</t>
  </si>
  <si>
    <t>Fringe Hourly</t>
  </si>
  <si>
    <t>Hourly Fringe Rate</t>
  </si>
  <si>
    <t>F&amp;A Rate</t>
  </si>
  <si>
    <t>Total Personnel</t>
  </si>
  <si>
    <t>Subtotal Fringe</t>
  </si>
  <si>
    <t>Increment Rate (Personnel)</t>
  </si>
  <si>
    <t>Consultants</t>
  </si>
  <si>
    <t>(Names)</t>
  </si>
  <si>
    <t xml:space="preserve"> </t>
  </si>
  <si>
    <t>(Itemize)</t>
  </si>
  <si>
    <t>Supplies</t>
  </si>
  <si>
    <t>Patient Care</t>
  </si>
  <si>
    <t>Inpatient</t>
  </si>
  <si>
    <t>Outpatient</t>
  </si>
  <si>
    <t xml:space="preserve">Subtotals </t>
  </si>
  <si>
    <t>Alterations/Renovations</t>
  </si>
  <si>
    <t>Increment Rate (Non-Personnel)</t>
  </si>
  <si>
    <t>Travel</t>
  </si>
  <si>
    <t>Other</t>
  </si>
  <si>
    <t>Tuition</t>
  </si>
  <si>
    <t>Total Tuition</t>
  </si>
  <si>
    <t>Subtotal Direct Cost at VCU</t>
  </si>
  <si>
    <t>Subawards</t>
  </si>
  <si>
    <t>Direct</t>
  </si>
  <si>
    <t>Indirect</t>
  </si>
  <si>
    <t>Subawardee #1</t>
  </si>
  <si>
    <t>Subawardee #2</t>
  </si>
  <si>
    <t>Subawardee #4</t>
  </si>
  <si>
    <t>Total Direct Subawards</t>
  </si>
  <si>
    <t>Total Indirect Subawards</t>
  </si>
  <si>
    <t>Total Direct</t>
  </si>
  <si>
    <t>F&amp;A Base</t>
  </si>
  <si>
    <t>Total F&amp;A</t>
  </si>
  <si>
    <t>Total Costs</t>
  </si>
  <si>
    <t>Average Annual Direct Cost</t>
  </si>
  <si>
    <t xml:space="preserve">Note: Average Annual Direct Cost should approach, </t>
  </si>
  <si>
    <t xml:space="preserve">but not exceed, any multiples of $25,000 up to, </t>
  </si>
  <si>
    <t>and including $250,000.</t>
  </si>
  <si>
    <t>Enter data in year 1, then adjust year 1 data until Average Annual Direct Cost meets your needs.</t>
  </si>
  <si>
    <t>one (or more) $25,000 modules to that year's direct cost budget</t>
  </si>
  <si>
    <t>total, rather than including it in this spreadsheet.</t>
  </si>
  <si>
    <t>Complements of Virginia Commonwealth University</t>
  </si>
  <si>
    <t>1-year DC total</t>
  </si>
  <si>
    <t>1-year F&amp;A base</t>
  </si>
  <si>
    <t>1-year F&amp;A total</t>
  </si>
  <si>
    <t>1-yr total cost</t>
  </si>
  <si>
    <t>(Itemize, budget in year desired)</t>
  </si>
  <si>
    <t>Rent</t>
  </si>
  <si>
    <t>Total Rent</t>
  </si>
  <si>
    <t>Subawardee #3</t>
  </si>
  <si>
    <t>Total Direct Costs</t>
  </si>
  <si>
    <t>Consortium F&amp;A</t>
  </si>
  <si>
    <t>For NIH Modular Applications:</t>
  </si>
  <si>
    <t>DC less Consortium F&amp;A</t>
  </si>
  <si>
    <t>Equipment Requests:</t>
  </si>
  <si>
    <t>Summer &amp; Part-Time Faculty</t>
  </si>
  <si>
    <t>Fringe Summer &amp; Part-Time Faculty</t>
  </si>
  <si>
    <t>Year 2</t>
  </si>
  <si>
    <t>Sub Totals</t>
  </si>
  <si>
    <t>2-year DC total</t>
  </si>
  <si>
    <t>2-year F&amp;A base</t>
  </si>
  <si>
    <t>2-year F&amp;A total</t>
  </si>
  <si>
    <t>2-yr total cost</t>
  </si>
  <si>
    <t>Initial</t>
  </si>
  <si>
    <t>Total</t>
  </si>
  <si>
    <t>Year 3</t>
  </si>
  <si>
    <t>3-year DC total</t>
  </si>
  <si>
    <t>3-year F&amp;A base</t>
  </si>
  <si>
    <t>3-year F&amp;A total</t>
  </si>
  <si>
    <t>3-yr total cost</t>
  </si>
  <si>
    <t>Year 4</t>
  </si>
  <si>
    <t>4-year DC total</t>
  </si>
  <si>
    <t>4-year F&amp;A base</t>
  </si>
  <si>
    <t>4-year F&amp;A total</t>
  </si>
  <si>
    <t>4-yr total cost</t>
  </si>
  <si>
    <t>NIH Modular Grant Worksheet, 5 Years</t>
  </si>
  <si>
    <t>Year 5</t>
  </si>
  <si>
    <t>5-year DC total</t>
  </si>
  <si>
    <t>5-year F&amp;A base</t>
  </si>
  <si>
    <t>5-year F&amp;A total</t>
  </si>
  <si>
    <t>5-yr total cost</t>
  </si>
  <si>
    <t>Hourly</t>
  </si>
  <si>
    <t>Full-Time VCU Student</t>
  </si>
  <si>
    <t>**Facilities &amp; Administration (F&amp;A) Rates (O/C = On campus; Off/C = Off Campus)</t>
  </si>
  <si>
    <t>O/C Research</t>
  </si>
  <si>
    <t>Off/C Research</t>
  </si>
  <si>
    <t>O/C Instruction</t>
  </si>
  <si>
    <t>Off/C Instruction</t>
  </si>
  <si>
    <t>O/C Other</t>
  </si>
  <si>
    <t>Off/C Other</t>
  </si>
  <si>
    <t>NIH Modular Grant Worksheet, 1 Year Project</t>
  </si>
  <si>
    <t>NIH Modular Grant Worksheet, 2 Year Project</t>
  </si>
  <si>
    <t>NIH Modular Grant Worksheet, 3 Year Project</t>
  </si>
  <si>
    <t>NIH Modular Grant Worksheet, 4 Year Project</t>
  </si>
  <si>
    <t>Restricted Rates</t>
  </si>
  <si>
    <r>
      <t>Other Rates:</t>
    </r>
    <r>
      <rPr>
        <sz val="8"/>
        <rFont val="Arial"/>
        <family val="2"/>
      </rPr>
      <t xml:space="preserve"> Legacy On Campus Res</t>
    </r>
  </si>
  <si>
    <r>
      <t>Other Rates:</t>
    </r>
    <r>
      <rPr>
        <sz val="8"/>
        <rFont val="Arial"/>
        <family val="2"/>
      </rPr>
      <t xml:space="preserve"> Industry Sponsored Clinical Trial</t>
    </r>
  </si>
  <si>
    <r>
      <t>Other Rates:</t>
    </r>
    <r>
      <rPr>
        <sz val="8"/>
        <rFont val="Arial"/>
        <family val="2"/>
      </rPr>
      <t xml:space="preserve"> Sponsor Restricted Other</t>
    </r>
  </si>
  <si>
    <r>
      <t>Other Rates:</t>
    </r>
    <r>
      <rPr>
        <sz val="8"/>
        <rFont val="Arial"/>
        <family val="2"/>
      </rPr>
      <t xml:space="preserve"> Sponsor Restricted Local</t>
    </r>
  </si>
  <si>
    <r>
      <t>Other Rates:</t>
    </r>
    <r>
      <rPr>
        <sz val="8"/>
        <rFont val="Arial"/>
        <family val="2"/>
      </rPr>
      <t xml:space="preserve"> Sponsor Restricted Training</t>
    </r>
  </si>
  <si>
    <r>
      <t>Other Rates:</t>
    </r>
    <r>
      <rPr>
        <sz val="8"/>
        <rFont val="Arial"/>
        <family val="2"/>
      </rPr>
      <t xml:space="preserve"> Sponsor Restricted</t>
    </r>
  </si>
  <si>
    <r>
      <t>Other Rates:</t>
    </r>
    <r>
      <rPr>
        <sz val="8"/>
        <rFont val="Arial"/>
      </rPr>
      <t xml:space="preserve">  No F&amp;A Allowed by Sponsor</t>
    </r>
  </si>
  <si>
    <t>Post Doc</t>
  </si>
  <si>
    <t>07/01/20 – 06/30/2023</t>
  </si>
  <si>
    <t>Post Doc Fringe</t>
  </si>
  <si>
    <t xml:space="preserve">Fringe Postdoctoral </t>
  </si>
  <si>
    <t>Faculty, Classified, &amp; UAP Staff</t>
  </si>
  <si>
    <t xml:space="preserve">Fac. Class.  &amp;  UAP Fringe </t>
  </si>
  <si>
    <t>Faculty, Classified, &amp; UAP</t>
  </si>
  <si>
    <t>Postdoctoral</t>
  </si>
  <si>
    <t xml:space="preserve">Hourly </t>
  </si>
  <si>
    <t>Fringe Faculty, Classified, &amp; UAP</t>
  </si>
  <si>
    <t>Equipment (&gt;$5,000 each)*</t>
  </si>
  <si>
    <t>* Note: If a large, one time equipment expenditure is needed, add</t>
  </si>
  <si>
    <t>Fringe Benefits Rate Non-Sponsored and Sponsored 07/01/2021-06/30/2022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</si>
</sst>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8"/>
      <color indexed="18"/>
      <name val="Arial"/>
      <family val="2"/>
    </font>
    <font>
      <b/>
      <sz val="10"/>
      <color indexed="9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10"/>
      <color indexed="8"/>
      <name val="Arial"/>
      <family val="2"/>
    </font>
    <font>
      <i/>
      <sz val="18"/>
      <name val="Arial"/>
      <family val="2"/>
    </font>
    <font>
      <sz val="12"/>
      <color indexed="9"/>
      <name val="Arial"/>
      <family val="2"/>
    </font>
    <font>
      <b/>
      <sz val="8.5"/>
      <color indexed="63"/>
      <name val="Verdana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3" fontId="0" fillId="2" borderId="0" xfId="2" applyNumberFormat="1" applyFont="1" applyFill="1" applyBorder="1" applyProtection="1">
      <protection locked="0"/>
    </xf>
    <xf numFmtId="3" fontId="0" fillId="2" borderId="1" xfId="2" applyNumberFormat="1" applyFont="1" applyFill="1" applyBorder="1" applyProtection="1">
      <protection locked="0"/>
    </xf>
    <xf numFmtId="3" fontId="0" fillId="0" borderId="0" xfId="0" applyNumberFormat="1" applyProtection="1">
      <protection locked="0"/>
    </xf>
    <xf numFmtId="3" fontId="0" fillId="2" borderId="0" xfId="0" applyNumberFormat="1" applyFill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0" borderId="0" xfId="0" applyNumberFormat="1" applyFont="1" applyProtection="1">
      <protection locked="0"/>
    </xf>
    <xf numFmtId="3" fontId="5" fillId="2" borderId="0" xfId="0" applyNumberFormat="1" applyFont="1" applyFill="1" applyProtection="1">
      <protection locked="0"/>
    </xf>
    <xf numFmtId="5" fontId="5" fillId="2" borderId="2" xfId="0" applyNumberFormat="1" applyFont="1" applyFill="1" applyBorder="1" applyAlignment="1" applyProtection="1">
      <alignment horizontal="right"/>
      <protection locked="0"/>
    </xf>
    <xf numFmtId="5" fontId="5" fillId="2" borderId="3" xfId="0" applyNumberFormat="1" applyFont="1" applyFill="1" applyBorder="1" applyAlignment="1" applyProtection="1">
      <alignment horizontal="right"/>
      <protection locked="0"/>
    </xf>
    <xf numFmtId="3" fontId="5" fillId="2" borderId="4" xfId="0" applyNumberFormat="1" applyFont="1" applyFill="1" applyBorder="1" applyProtection="1">
      <protection locked="0"/>
    </xf>
    <xf numFmtId="5" fontId="5" fillId="2" borderId="5" xfId="0" applyNumberFormat="1" applyFont="1" applyFill="1" applyBorder="1" applyAlignment="1" applyProtection="1">
      <alignment horizontal="right"/>
      <protection locked="0"/>
    </xf>
    <xf numFmtId="5" fontId="5" fillId="2" borderId="0" xfId="0" applyNumberFormat="1" applyFont="1" applyFill="1" applyBorder="1" applyAlignment="1" applyProtection="1">
      <alignment horizontal="right"/>
      <protection locked="0"/>
    </xf>
    <xf numFmtId="3" fontId="5" fillId="2" borderId="6" xfId="0" applyNumberFormat="1" applyFont="1" applyFill="1" applyBorder="1" applyProtection="1">
      <protection locked="0"/>
    </xf>
    <xf numFmtId="5" fontId="5" fillId="2" borderId="7" xfId="0" applyNumberFormat="1" applyFont="1" applyFill="1" applyBorder="1" applyAlignment="1" applyProtection="1">
      <alignment horizontal="right"/>
      <protection locked="0"/>
    </xf>
    <xf numFmtId="5" fontId="5" fillId="2" borderId="8" xfId="0" applyNumberFormat="1" applyFont="1" applyFill="1" applyBorder="1" applyAlignment="1" applyProtection="1">
      <alignment horizontal="right"/>
      <protection locked="0"/>
    </xf>
    <xf numFmtId="3" fontId="5" fillId="2" borderId="9" xfId="0" applyNumberFormat="1" applyFont="1" applyFill="1" applyBorder="1" applyProtection="1">
      <protection locked="0"/>
    </xf>
    <xf numFmtId="0" fontId="0" fillId="2" borderId="0" xfId="0" applyFill="1" applyBorder="1" applyProtection="1"/>
    <xf numFmtId="0" fontId="2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9" fontId="0" fillId="2" borderId="0" xfId="3" applyFont="1" applyFill="1" applyBorder="1" applyProtection="1">
      <protection locked="0"/>
    </xf>
    <xf numFmtId="3" fontId="0" fillId="2" borderId="0" xfId="1" applyNumberFormat="1" applyFont="1" applyFill="1" applyBorder="1" applyProtection="1">
      <protection locked="0"/>
    </xf>
    <xf numFmtId="3" fontId="0" fillId="2" borderId="0" xfId="0" applyNumberFormat="1" applyFill="1" applyBorder="1" applyProtection="1">
      <protection locked="0"/>
    </xf>
    <xf numFmtId="9" fontId="0" fillId="2" borderId="1" xfId="3" applyFont="1" applyFill="1" applyBorder="1" applyProtection="1">
      <protection locked="0"/>
    </xf>
    <xf numFmtId="3" fontId="0" fillId="2" borderId="1" xfId="1" applyNumberFormat="1" applyFont="1" applyFill="1" applyBorder="1" applyProtection="1">
      <protection locked="0"/>
    </xf>
    <xf numFmtId="3" fontId="2" fillId="2" borderId="0" xfId="2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3" fontId="0" fillId="2" borderId="1" xfId="0" applyNumberFormat="1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7" fillId="2" borderId="0" xfId="0" applyNumberFormat="1" applyFont="1" applyFill="1" applyProtection="1">
      <protection locked="0"/>
    </xf>
    <xf numFmtId="0" fontId="8" fillId="2" borderId="0" xfId="0" applyFont="1" applyFill="1" applyBorder="1" applyProtection="1">
      <protection locked="0"/>
    </xf>
    <xf numFmtId="3" fontId="6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0" fontId="9" fillId="2" borderId="0" xfId="0" applyNumberFormat="1" applyFont="1" applyFill="1" applyProtection="1"/>
    <xf numFmtId="3" fontId="9" fillId="2" borderId="0" xfId="0" applyNumberFormat="1" applyFont="1" applyFill="1" applyProtection="1">
      <protection locked="0"/>
    </xf>
    <xf numFmtId="10" fontId="9" fillId="0" borderId="0" xfId="0" applyNumberFormat="1" applyFont="1" applyProtection="1"/>
    <xf numFmtId="0" fontId="4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3" fontId="11" fillId="2" borderId="0" xfId="0" applyNumberFormat="1" applyFont="1" applyFill="1" applyBorder="1" applyAlignment="1" applyProtection="1">
      <alignment horizontal="center"/>
      <protection locked="0"/>
    </xf>
    <xf numFmtId="3" fontId="10" fillId="2" borderId="0" xfId="0" applyNumberFormat="1" applyFont="1" applyFill="1"/>
    <xf numFmtId="0" fontId="14" fillId="2" borderId="0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5" fontId="7" fillId="2" borderId="0" xfId="0" applyNumberFormat="1" applyFont="1" applyFill="1" applyProtection="1">
      <protection locked="0"/>
    </xf>
    <xf numFmtId="3" fontId="9" fillId="2" borderId="0" xfId="0" applyNumberFormat="1" applyFont="1" applyFill="1" applyBorder="1" applyProtection="1">
      <protection locked="0"/>
    </xf>
    <xf numFmtId="9" fontId="1" fillId="2" borderId="0" xfId="3" applyFill="1" applyBorder="1" applyProtection="1">
      <protection locked="0"/>
    </xf>
    <xf numFmtId="3" fontId="1" fillId="2" borderId="0" xfId="1" applyNumberFormat="1" applyFill="1" applyBorder="1" applyProtection="1">
      <protection locked="0"/>
    </xf>
    <xf numFmtId="3" fontId="1" fillId="2" borderId="0" xfId="2" applyNumberFormat="1" applyFill="1" applyBorder="1" applyProtection="1">
      <protection locked="0"/>
    </xf>
    <xf numFmtId="9" fontId="1" fillId="2" borderId="1" xfId="3" applyFill="1" applyBorder="1" applyProtection="1">
      <protection locked="0"/>
    </xf>
    <xf numFmtId="3" fontId="1" fillId="2" borderId="1" xfId="1" applyNumberFormat="1" applyFill="1" applyBorder="1" applyProtection="1">
      <protection locked="0"/>
    </xf>
    <xf numFmtId="3" fontId="1" fillId="2" borderId="1" xfId="2" applyNumberFormat="1" applyFill="1" applyBorder="1" applyProtection="1">
      <protection locked="0"/>
    </xf>
    <xf numFmtId="3" fontId="6" fillId="2" borderId="0" xfId="0" applyNumberFormat="1" applyFont="1" applyFill="1" applyProtection="1">
      <protection locked="0"/>
    </xf>
    <xf numFmtId="3" fontId="3" fillId="2" borderId="0" xfId="0" applyNumberFormat="1" applyFont="1" applyFill="1" applyBorder="1" applyProtection="1">
      <protection locked="0"/>
    </xf>
    <xf numFmtId="3" fontId="16" fillId="2" borderId="0" xfId="0" applyNumberFormat="1" applyFont="1" applyFill="1" applyBorder="1" applyProtection="1">
      <protection locked="0"/>
    </xf>
    <xf numFmtId="0" fontId="17" fillId="0" borderId="10" xfId="0" applyFont="1" applyBorder="1" applyAlignment="1">
      <alignment vertical="top" wrapText="1" shrinkToFit="1"/>
    </xf>
    <xf numFmtId="0" fontId="0" fillId="2" borderId="11" xfId="0" applyFill="1" applyBorder="1" applyProtection="1">
      <protection locked="0"/>
    </xf>
    <xf numFmtId="0" fontId="18" fillId="2" borderId="12" xfId="0" applyFont="1" applyFill="1" applyBorder="1" applyAlignment="1" applyProtection="1">
      <alignment horizontal="center"/>
      <protection locked="0"/>
    </xf>
    <xf numFmtId="10" fontId="18" fillId="2" borderId="13" xfId="3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17" fillId="0" borderId="12" xfId="0" applyFont="1" applyBorder="1" applyAlignment="1">
      <alignment vertical="top" wrapText="1" shrinkToFit="1"/>
    </xf>
    <xf numFmtId="0" fontId="19" fillId="2" borderId="13" xfId="0" applyFont="1" applyFill="1" applyBorder="1" applyAlignment="1" applyProtection="1">
      <alignment horizontal="center" wrapText="1" shrinkToFit="1"/>
      <protection locked="0"/>
    </xf>
    <xf numFmtId="10" fontId="18" fillId="2" borderId="15" xfId="3" applyNumberFormat="1" applyFont="1" applyFill="1" applyBorder="1" applyProtection="1">
      <protection locked="0"/>
    </xf>
    <xf numFmtId="0" fontId="19" fillId="2" borderId="12" xfId="0" applyFont="1" applyFill="1" applyBorder="1" applyAlignment="1" applyProtection="1">
      <alignment horizontal="center"/>
      <protection locked="0"/>
    </xf>
    <xf numFmtId="10" fontId="20" fillId="2" borderId="13" xfId="3" applyNumberFormat="1" applyFont="1" applyFill="1" applyBorder="1" applyAlignment="1" applyProtection="1">
      <alignment horizontal="right" wrapText="1" shrinkToFit="1"/>
      <protection locked="0"/>
    </xf>
    <xf numFmtId="0" fontId="19" fillId="2" borderId="14" xfId="0" applyFont="1" applyFill="1" applyBorder="1" applyAlignment="1" applyProtection="1">
      <alignment horizontal="center"/>
      <protection locked="0"/>
    </xf>
    <xf numFmtId="10" fontId="9" fillId="2" borderId="0" xfId="3" applyNumberFormat="1" applyFont="1" applyFill="1" applyBorder="1" applyProtection="1"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10" fontId="21" fillId="2" borderId="13" xfId="0" applyNumberFormat="1" applyFont="1" applyFill="1" applyBorder="1" applyAlignment="1" applyProtection="1">
      <alignment horizontal="center" wrapText="1" shrinkToFit="1"/>
      <protection locked="0"/>
    </xf>
    <xf numFmtId="0" fontId="2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4"/>
  <sheetViews>
    <sheetView tabSelected="1" zoomScaleNormal="100" workbookViewId="0"/>
  </sheetViews>
  <sheetFormatPr defaultColWidth="9.140625" defaultRowHeight="12.75" x14ac:dyDescent="0.2"/>
  <cols>
    <col min="1" max="1" width="37.28515625" style="19" customWidth="1"/>
    <col min="2" max="2" width="2.28515625" style="19" customWidth="1"/>
    <col min="3" max="3" width="13.5703125" style="19" customWidth="1"/>
    <col min="4" max="4" width="2.28515625" style="19" customWidth="1"/>
    <col min="5" max="5" width="12.5703125" style="19" customWidth="1"/>
    <col min="6" max="6" width="2.28515625" style="19" customWidth="1"/>
    <col min="7" max="7" width="14.140625" style="19" customWidth="1"/>
    <col min="8" max="8" width="2.28515625" style="19" customWidth="1"/>
    <col min="9" max="9" width="10.85546875" style="19" customWidth="1"/>
    <col min="10" max="12" width="9.140625" style="19"/>
    <col min="13" max="13" width="13.7109375" style="19" customWidth="1"/>
    <col min="14" max="14" width="9.140625" style="19"/>
    <col min="15" max="15" width="38.5703125" style="19" customWidth="1"/>
    <col min="16" max="16" width="10.7109375" style="19" customWidth="1"/>
    <col min="17" max="16384" width="9.140625" style="19"/>
  </cols>
  <sheetData>
    <row r="1" spans="1:16" ht="29.25" customHeight="1" x14ac:dyDescent="0.35">
      <c r="A1" s="40" t="s">
        <v>100</v>
      </c>
      <c r="O1" s="66" t="s">
        <v>124</v>
      </c>
      <c r="P1" s="67"/>
    </row>
    <row r="2" spans="1:16" ht="18" customHeight="1" x14ac:dyDescent="0.25">
      <c r="A2" s="37" t="s">
        <v>48</v>
      </c>
      <c r="O2" s="68" t="s">
        <v>116</v>
      </c>
      <c r="P2" s="69">
        <v>0.40300000000000002</v>
      </c>
    </row>
    <row r="3" spans="1:16" x14ac:dyDescent="0.2">
      <c r="A3" s="17" t="s">
        <v>51</v>
      </c>
      <c r="O3" s="68" t="s">
        <v>112</v>
      </c>
      <c r="P3" s="69">
        <v>0.19800000000000001</v>
      </c>
    </row>
    <row r="4" spans="1:16" x14ac:dyDescent="0.2">
      <c r="O4" s="68" t="s">
        <v>91</v>
      </c>
      <c r="P4" s="69">
        <v>8.3000000000000004E-2</v>
      </c>
    </row>
    <row r="5" spans="1:16" x14ac:dyDescent="0.2">
      <c r="O5" s="68" t="s">
        <v>92</v>
      </c>
      <c r="P5" s="69">
        <v>0</v>
      </c>
    </row>
    <row r="6" spans="1:16" x14ac:dyDescent="0.2">
      <c r="M6" s="35">
        <f>G213</f>
        <v>0</v>
      </c>
      <c r="O6" s="70"/>
      <c r="P6" s="71"/>
    </row>
    <row r="7" spans="1:16" ht="31.5" x14ac:dyDescent="0.35">
      <c r="G7" s="39" t="s">
        <v>44</v>
      </c>
      <c r="M7" s="51">
        <f>IF(M6&gt;=250000,M6,IF(MOD(M6,25000)=0,M6,(ROUNDDOWN(M6/25000,0)+1)*25000))</f>
        <v>0</v>
      </c>
      <c r="O7" s="72" t="s">
        <v>93</v>
      </c>
      <c r="P7" s="71"/>
    </row>
    <row r="8" spans="1:16" s="42" customFormat="1" ht="22.5" x14ac:dyDescent="0.2">
      <c r="A8" s="42" t="s">
        <v>26</v>
      </c>
      <c r="B8" s="43"/>
      <c r="C8" s="44">
        <v>0.02</v>
      </c>
      <c r="G8" s="45" t="s">
        <v>45</v>
      </c>
      <c r="O8" s="68"/>
      <c r="P8" s="73" t="s">
        <v>113</v>
      </c>
    </row>
    <row r="9" spans="1:16" s="42" customFormat="1" ht="15" x14ac:dyDescent="0.2">
      <c r="A9" s="42" t="s">
        <v>15</v>
      </c>
      <c r="C9" s="46">
        <v>0.02</v>
      </c>
      <c r="G9" s="45" t="s">
        <v>46</v>
      </c>
      <c r="O9" s="68" t="s">
        <v>94</v>
      </c>
      <c r="P9" s="69">
        <v>0.55249999999999999</v>
      </c>
    </row>
    <row r="10" spans="1:16" s="42" customFormat="1" ht="15" x14ac:dyDescent="0.2">
      <c r="A10" s="42" t="s">
        <v>117</v>
      </c>
      <c r="C10" s="78">
        <v>0.40300000000000002</v>
      </c>
      <c r="G10" s="45" t="s">
        <v>47</v>
      </c>
      <c r="O10" s="68" t="s">
        <v>95</v>
      </c>
      <c r="P10" s="69">
        <v>0.26</v>
      </c>
    </row>
    <row r="11" spans="1:16" s="42" customFormat="1" ht="15" x14ac:dyDescent="0.2">
      <c r="A11" s="42" t="s">
        <v>114</v>
      </c>
      <c r="C11" s="46">
        <v>0.19800000000000001</v>
      </c>
      <c r="O11" s="68" t="s">
        <v>96</v>
      </c>
      <c r="P11" s="69">
        <v>0.47</v>
      </c>
    </row>
    <row r="12" spans="1:16" s="42" customFormat="1" ht="15" x14ac:dyDescent="0.2">
      <c r="A12" s="42" t="s">
        <v>11</v>
      </c>
      <c r="C12" s="46">
        <v>8.3000000000000004E-2</v>
      </c>
      <c r="O12" s="68" t="s">
        <v>97</v>
      </c>
      <c r="P12" s="69">
        <v>0.26</v>
      </c>
    </row>
    <row r="13" spans="1:16" s="42" customFormat="1" ht="15" x14ac:dyDescent="0.2">
      <c r="A13" s="42" t="s">
        <v>12</v>
      </c>
      <c r="C13" s="44">
        <v>0.55249999999999999</v>
      </c>
      <c r="O13" s="68" t="s">
        <v>98</v>
      </c>
      <c r="P13" s="69">
        <v>0.38</v>
      </c>
    </row>
    <row r="14" spans="1:16" x14ac:dyDescent="0.2">
      <c r="A14" s="30"/>
      <c r="B14" s="30"/>
      <c r="C14" s="30"/>
      <c r="D14" s="30"/>
      <c r="E14" s="30"/>
      <c r="F14" s="30"/>
      <c r="G14" s="30"/>
      <c r="O14" s="68" t="s">
        <v>99</v>
      </c>
      <c r="P14" s="69">
        <v>0.26</v>
      </c>
    </row>
    <row r="15" spans="1:16" x14ac:dyDescent="0.2">
      <c r="A15" s="18"/>
      <c r="B15" s="18"/>
      <c r="O15" s="68"/>
      <c r="P15" s="69"/>
    </row>
    <row r="16" spans="1:16" ht="22.5" x14ac:dyDescent="0.2">
      <c r="A16" s="18" t="s">
        <v>0</v>
      </c>
      <c r="B16" s="18"/>
      <c r="O16" s="79"/>
      <c r="P16" s="80" t="s">
        <v>104</v>
      </c>
    </row>
    <row r="17" spans="1:16" x14ac:dyDescent="0.2">
      <c r="A17" s="20" t="s">
        <v>118</v>
      </c>
      <c r="B17" s="20"/>
      <c r="O17" s="75" t="s">
        <v>105</v>
      </c>
      <c r="P17" s="76">
        <v>0.55000000000000004</v>
      </c>
    </row>
    <row r="18" spans="1:16" x14ac:dyDescent="0.2">
      <c r="A18" s="21" t="s">
        <v>2</v>
      </c>
      <c r="B18" s="22"/>
      <c r="C18" s="21" t="s">
        <v>3</v>
      </c>
      <c r="D18" s="22"/>
      <c r="E18" s="21" t="s">
        <v>1</v>
      </c>
      <c r="G18" s="23" t="s">
        <v>4</v>
      </c>
      <c r="O18" s="75" t="s">
        <v>106</v>
      </c>
      <c r="P18" s="69">
        <v>0.3</v>
      </c>
    </row>
    <row r="19" spans="1:16" x14ac:dyDescent="0.2">
      <c r="C19" s="24">
        <v>0</v>
      </c>
      <c r="E19" s="25">
        <v>0</v>
      </c>
      <c r="F19" s="26"/>
      <c r="G19" s="1">
        <f t="shared" ref="G19:G28" si="0">C19*E19</f>
        <v>0</v>
      </c>
      <c r="O19" s="75" t="s">
        <v>107</v>
      </c>
      <c r="P19" s="69">
        <v>0.2</v>
      </c>
    </row>
    <row r="20" spans="1:16" x14ac:dyDescent="0.2">
      <c r="C20" s="24">
        <v>0</v>
      </c>
      <c r="E20" s="25">
        <v>0</v>
      </c>
      <c r="F20" s="26"/>
      <c r="G20" s="1">
        <f t="shared" si="0"/>
        <v>0</v>
      </c>
      <c r="O20" s="75" t="s">
        <v>108</v>
      </c>
      <c r="P20" s="69">
        <v>0.1</v>
      </c>
    </row>
    <row r="21" spans="1:16" x14ac:dyDescent="0.2">
      <c r="C21" s="24">
        <v>0</v>
      </c>
      <c r="E21" s="25">
        <v>0</v>
      </c>
      <c r="F21" s="26"/>
      <c r="G21" s="1">
        <f t="shared" si="0"/>
        <v>0</v>
      </c>
      <c r="O21" s="75" t="s">
        <v>109</v>
      </c>
      <c r="P21" s="69">
        <v>0.08</v>
      </c>
    </row>
    <row r="22" spans="1:16" x14ac:dyDescent="0.2">
      <c r="C22" s="24">
        <v>0</v>
      </c>
      <c r="E22" s="25">
        <v>0</v>
      </c>
      <c r="F22" s="26"/>
      <c r="G22" s="1">
        <f t="shared" si="0"/>
        <v>0</v>
      </c>
      <c r="O22" s="75" t="s">
        <v>110</v>
      </c>
      <c r="P22" s="69">
        <v>0.05</v>
      </c>
    </row>
    <row r="23" spans="1:16" x14ac:dyDescent="0.2">
      <c r="C23" s="24">
        <v>0</v>
      </c>
      <c r="E23" s="25">
        <v>0</v>
      </c>
      <c r="F23" s="26"/>
      <c r="G23" s="1">
        <f t="shared" si="0"/>
        <v>0</v>
      </c>
      <c r="O23" s="77" t="s">
        <v>111</v>
      </c>
      <c r="P23" s="74">
        <v>0</v>
      </c>
    </row>
    <row r="24" spans="1:16" x14ac:dyDescent="0.2">
      <c r="C24" s="24">
        <v>0</v>
      </c>
      <c r="E24" s="25">
        <v>0</v>
      </c>
      <c r="F24" s="26"/>
      <c r="G24" s="1">
        <f t="shared" si="0"/>
        <v>0</v>
      </c>
    </row>
    <row r="25" spans="1:16" x14ac:dyDescent="0.2">
      <c r="C25" s="24">
        <v>0</v>
      </c>
      <c r="E25" s="25">
        <v>0</v>
      </c>
      <c r="F25" s="26"/>
      <c r="G25" s="1">
        <f t="shared" si="0"/>
        <v>0</v>
      </c>
    </row>
    <row r="26" spans="1:16" x14ac:dyDescent="0.2">
      <c r="C26" s="24">
        <v>0</v>
      </c>
      <c r="E26" s="25">
        <v>0</v>
      </c>
      <c r="F26" s="26"/>
      <c r="G26" s="1">
        <f t="shared" si="0"/>
        <v>0</v>
      </c>
    </row>
    <row r="27" spans="1:16" x14ac:dyDescent="0.2">
      <c r="C27" s="24">
        <v>0</v>
      </c>
      <c r="E27" s="25">
        <v>0</v>
      </c>
      <c r="F27" s="26"/>
      <c r="G27" s="1">
        <f t="shared" si="0"/>
        <v>0</v>
      </c>
    </row>
    <row r="28" spans="1:16" x14ac:dyDescent="0.2">
      <c r="C28" s="27">
        <v>0</v>
      </c>
      <c r="E28" s="28">
        <v>0</v>
      </c>
      <c r="F28" s="26"/>
      <c r="G28" s="2">
        <f t="shared" si="0"/>
        <v>0</v>
      </c>
    </row>
    <row r="29" spans="1:16" x14ac:dyDescent="0.2">
      <c r="A29" s="20" t="s">
        <v>5</v>
      </c>
      <c r="E29" s="26"/>
      <c r="F29" s="26"/>
      <c r="G29" s="29">
        <f>SUM(G19:G28)</f>
        <v>0</v>
      </c>
    </row>
    <row r="30" spans="1:16" x14ac:dyDescent="0.2">
      <c r="A30" s="20"/>
      <c r="E30" s="26"/>
      <c r="F30" s="26"/>
      <c r="G30" s="29"/>
    </row>
    <row r="32" spans="1:16" x14ac:dyDescent="0.2">
      <c r="A32" s="20" t="s">
        <v>65</v>
      </c>
      <c r="B32" s="20"/>
    </row>
    <row r="33" spans="1:7" x14ac:dyDescent="0.2">
      <c r="A33" s="21" t="s">
        <v>2</v>
      </c>
      <c r="C33" s="21" t="s">
        <v>3</v>
      </c>
      <c r="E33" s="21" t="s">
        <v>1</v>
      </c>
      <c r="G33" s="23" t="s">
        <v>4</v>
      </c>
    </row>
    <row r="34" spans="1:7" x14ac:dyDescent="0.2">
      <c r="C34" s="24">
        <v>0</v>
      </c>
      <c r="D34" s="26"/>
      <c r="E34" s="25">
        <v>0</v>
      </c>
      <c r="F34" s="26"/>
      <c r="G34" s="1">
        <f>C34*E34</f>
        <v>0</v>
      </c>
    </row>
    <row r="35" spans="1:7" x14ac:dyDescent="0.2">
      <c r="C35" s="24">
        <v>0</v>
      </c>
      <c r="D35" s="26"/>
      <c r="E35" s="25">
        <v>0</v>
      </c>
      <c r="F35" s="26"/>
      <c r="G35" s="1">
        <f t="shared" ref="G35:G43" si="1">C35*E35</f>
        <v>0</v>
      </c>
    </row>
    <row r="36" spans="1:7" x14ac:dyDescent="0.2">
      <c r="C36" s="24">
        <v>0</v>
      </c>
      <c r="D36" s="26"/>
      <c r="E36" s="25">
        <v>0</v>
      </c>
      <c r="F36" s="26"/>
      <c r="G36" s="1">
        <f t="shared" si="1"/>
        <v>0</v>
      </c>
    </row>
    <row r="37" spans="1:7" x14ac:dyDescent="0.2">
      <c r="C37" s="24">
        <v>0</v>
      </c>
      <c r="D37" s="26"/>
      <c r="E37" s="25">
        <v>0</v>
      </c>
      <c r="F37" s="26"/>
      <c r="G37" s="1">
        <f t="shared" si="1"/>
        <v>0</v>
      </c>
    </row>
    <row r="38" spans="1:7" x14ac:dyDescent="0.2">
      <c r="C38" s="24">
        <v>0</v>
      </c>
      <c r="D38" s="26"/>
      <c r="E38" s="25">
        <v>0</v>
      </c>
      <c r="F38" s="26"/>
      <c r="G38" s="1">
        <f t="shared" si="1"/>
        <v>0</v>
      </c>
    </row>
    <row r="39" spans="1:7" x14ac:dyDescent="0.2">
      <c r="C39" s="24">
        <v>0</v>
      </c>
      <c r="D39" s="26"/>
      <c r="E39" s="25">
        <v>0</v>
      </c>
      <c r="F39" s="26"/>
      <c r="G39" s="1">
        <f t="shared" si="1"/>
        <v>0</v>
      </c>
    </row>
    <row r="40" spans="1:7" x14ac:dyDescent="0.2">
      <c r="C40" s="24">
        <v>0</v>
      </c>
      <c r="D40" s="26"/>
      <c r="E40" s="25">
        <v>0</v>
      </c>
      <c r="F40" s="26"/>
      <c r="G40" s="1">
        <f t="shared" si="1"/>
        <v>0</v>
      </c>
    </row>
    <row r="41" spans="1:7" x14ac:dyDescent="0.2">
      <c r="C41" s="24">
        <v>0</v>
      </c>
      <c r="D41" s="26"/>
      <c r="E41" s="25">
        <v>0</v>
      </c>
      <c r="F41" s="26"/>
      <c r="G41" s="1">
        <f t="shared" si="1"/>
        <v>0</v>
      </c>
    </row>
    <row r="42" spans="1:7" x14ac:dyDescent="0.2">
      <c r="C42" s="24">
        <v>0</v>
      </c>
      <c r="D42" s="26"/>
      <c r="E42" s="25">
        <v>0</v>
      </c>
      <c r="F42" s="26"/>
      <c r="G42" s="1">
        <f t="shared" si="1"/>
        <v>0</v>
      </c>
    </row>
    <row r="43" spans="1:7" x14ac:dyDescent="0.2">
      <c r="C43" s="27">
        <v>0</v>
      </c>
      <c r="D43" s="26"/>
      <c r="E43" s="28">
        <v>0</v>
      </c>
      <c r="F43" s="26"/>
      <c r="G43" s="2">
        <f t="shared" si="1"/>
        <v>0</v>
      </c>
    </row>
    <row r="44" spans="1:7" x14ac:dyDescent="0.2">
      <c r="A44" s="20" t="s">
        <v>5</v>
      </c>
      <c r="C44" s="26"/>
      <c r="D44" s="26"/>
      <c r="E44" s="26"/>
      <c r="F44" s="26"/>
      <c r="G44" s="5">
        <f>SUM(G34:G43)</f>
        <v>0</v>
      </c>
    </row>
    <row r="45" spans="1:7" x14ac:dyDescent="0.2">
      <c r="A45" s="20"/>
      <c r="C45" s="26"/>
      <c r="D45" s="26"/>
      <c r="E45" s="26"/>
      <c r="F45" s="26"/>
      <c r="G45" s="5"/>
    </row>
    <row r="46" spans="1:7" x14ac:dyDescent="0.2">
      <c r="A46" s="20"/>
      <c r="C46" s="26"/>
      <c r="D46" s="26"/>
      <c r="E46" s="26"/>
      <c r="F46" s="26"/>
      <c r="G46" s="5"/>
    </row>
    <row r="47" spans="1:7" x14ac:dyDescent="0.2">
      <c r="A47" s="52" t="s">
        <v>119</v>
      </c>
      <c r="B47" s="20"/>
    </row>
    <row r="48" spans="1:7" x14ac:dyDescent="0.2">
      <c r="A48" s="21" t="s">
        <v>2</v>
      </c>
      <c r="C48" s="21" t="s">
        <v>3</v>
      </c>
      <c r="E48" s="21" t="s">
        <v>1</v>
      </c>
      <c r="G48" s="23" t="s">
        <v>4</v>
      </c>
    </row>
    <row r="49" spans="1:7" x14ac:dyDescent="0.2">
      <c r="C49" s="24">
        <v>0</v>
      </c>
      <c r="D49" s="26"/>
      <c r="E49" s="25">
        <v>0</v>
      </c>
      <c r="F49" s="26"/>
      <c r="G49" s="1">
        <f t="shared" ref="G49:G58" si="2">C49*E49</f>
        <v>0</v>
      </c>
    </row>
    <row r="50" spans="1:7" x14ac:dyDescent="0.2">
      <c r="C50" s="24">
        <v>0</v>
      </c>
      <c r="D50" s="26"/>
      <c r="E50" s="25">
        <v>0</v>
      </c>
      <c r="F50" s="26"/>
      <c r="G50" s="1">
        <f t="shared" si="2"/>
        <v>0</v>
      </c>
    </row>
    <row r="51" spans="1:7" x14ac:dyDescent="0.2">
      <c r="C51" s="24">
        <v>0</v>
      </c>
      <c r="D51" s="26"/>
      <c r="E51" s="25">
        <v>0</v>
      </c>
      <c r="F51" s="26"/>
      <c r="G51" s="1">
        <f t="shared" si="2"/>
        <v>0</v>
      </c>
    </row>
    <row r="52" spans="1:7" x14ac:dyDescent="0.2">
      <c r="C52" s="24">
        <v>0</v>
      </c>
      <c r="D52" s="26"/>
      <c r="E52" s="25">
        <v>0</v>
      </c>
      <c r="F52" s="26"/>
      <c r="G52" s="1">
        <f t="shared" si="2"/>
        <v>0</v>
      </c>
    </row>
    <row r="53" spans="1:7" x14ac:dyDescent="0.2">
      <c r="C53" s="24">
        <v>0</v>
      </c>
      <c r="D53" s="26"/>
      <c r="E53" s="25">
        <v>0</v>
      </c>
      <c r="F53" s="26"/>
      <c r="G53" s="1">
        <f t="shared" si="2"/>
        <v>0</v>
      </c>
    </row>
    <row r="54" spans="1:7" x14ac:dyDescent="0.2">
      <c r="C54" s="24">
        <v>0</v>
      </c>
      <c r="D54" s="26"/>
      <c r="E54" s="25">
        <v>0</v>
      </c>
      <c r="F54" s="26"/>
      <c r="G54" s="1">
        <f t="shared" si="2"/>
        <v>0</v>
      </c>
    </row>
    <row r="55" spans="1:7" x14ac:dyDescent="0.2">
      <c r="C55" s="24">
        <v>0</v>
      </c>
      <c r="D55" s="26"/>
      <c r="E55" s="25">
        <v>0</v>
      </c>
      <c r="F55" s="26"/>
      <c r="G55" s="1">
        <f t="shared" si="2"/>
        <v>0</v>
      </c>
    </row>
    <row r="56" spans="1:7" x14ac:dyDescent="0.2">
      <c r="C56" s="24">
        <v>0</v>
      </c>
      <c r="D56" s="26"/>
      <c r="E56" s="25">
        <v>0</v>
      </c>
      <c r="F56" s="26"/>
      <c r="G56" s="1">
        <f t="shared" si="2"/>
        <v>0</v>
      </c>
    </row>
    <row r="57" spans="1:7" x14ac:dyDescent="0.2">
      <c r="C57" s="24">
        <v>0</v>
      </c>
      <c r="D57" s="26"/>
      <c r="E57" s="25">
        <v>0</v>
      </c>
      <c r="F57" s="26"/>
      <c r="G57" s="1">
        <f t="shared" si="2"/>
        <v>0</v>
      </c>
    </row>
    <row r="58" spans="1:7" x14ac:dyDescent="0.2">
      <c r="C58" s="27">
        <v>0</v>
      </c>
      <c r="D58" s="26"/>
      <c r="E58" s="28">
        <v>0</v>
      </c>
      <c r="F58" s="26"/>
      <c r="G58" s="2">
        <f t="shared" si="2"/>
        <v>0</v>
      </c>
    </row>
    <row r="59" spans="1:7" x14ac:dyDescent="0.2">
      <c r="A59" s="20" t="s">
        <v>5</v>
      </c>
      <c r="C59" s="26"/>
      <c r="D59" s="26"/>
      <c r="E59" s="26"/>
      <c r="F59" s="26"/>
      <c r="G59" s="5">
        <f>SUM(G49:G58)</f>
        <v>0</v>
      </c>
    </row>
    <row r="60" spans="1:7" x14ac:dyDescent="0.2">
      <c r="A60" s="20"/>
      <c r="C60" s="26"/>
      <c r="D60" s="26"/>
      <c r="E60" s="26"/>
      <c r="F60" s="26"/>
      <c r="G60" s="5"/>
    </row>
    <row r="61" spans="1:7" x14ac:dyDescent="0.2">
      <c r="A61" s="52" t="s">
        <v>120</v>
      </c>
      <c r="B61" s="20"/>
    </row>
    <row r="62" spans="1:7" x14ac:dyDescent="0.2">
      <c r="A62" s="21" t="s">
        <v>2</v>
      </c>
      <c r="C62" s="21" t="s">
        <v>7</v>
      </c>
      <c r="E62" s="21" t="s">
        <v>6</v>
      </c>
      <c r="G62" s="23" t="s">
        <v>4</v>
      </c>
    </row>
    <row r="63" spans="1:7" x14ac:dyDescent="0.2">
      <c r="C63" s="25">
        <v>0</v>
      </c>
      <c r="D63" s="26"/>
      <c r="E63" s="25">
        <v>0</v>
      </c>
      <c r="F63" s="26"/>
      <c r="G63" s="1">
        <f t="shared" ref="G63:G72" si="3">C63*E63</f>
        <v>0</v>
      </c>
    </row>
    <row r="64" spans="1:7" x14ac:dyDescent="0.2">
      <c r="C64" s="25">
        <v>0</v>
      </c>
      <c r="D64" s="26"/>
      <c r="E64" s="25">
        <v>0</v>
      </c>
      <c r="F64" s="26"/>
      <c r="G64" s="1">
        <f t="shared" si="3"/>
        <v>0</v>
      </c>
    </row>
    <row r="65" spans="1:7" x14ac:dyDescent="0.2">
      <c r="C65" s="25">
        <v>0</v>
      </c>
      <c r="D65" s="26"/>
      <c r="E65" s="25">
        <v>0</v>
      </c>
      <c r="F65" s="26"/>
      <c r="G65" s="1">
        <f t="shared" si="3"/>
        <v>0</v>
      </c>
    </row>
    <row r="66" spans="1:7" x14ac:dyDescent="0.2">
      <c r="C66" s="25">
        <v>0</v>
      </c>
      <c r="D66" s="26"/>
      <c r="E66" s="25">
        <v>0</v>
      </c>
      <c r="F66" s="26"/>
      <c r="G66" s="1">
        <f t="shared" si="3"/>
        <v>0</v>
      </c>
    </row>
    <row r="67" spans="1:7" x14ac:dyDescent="0.2">
      <c r="C67" s="25">
        <v>0</v>
      </c>
      <c r="D67" s="26"/>
      <c r="E67" s="25">
        <v>0</v>
      </c>
      <c r="F67" s="26"/>
      <c r="G67" s="1">
        <f t="shared" si="3"/>
        <v>0</v>
      </c>
    </row>
    <row r="68" spans="1:7" x14ac:dyDescent="0.2">
      <c r="C68" s="25">
        <v>0</v>
      </c>
      <c r="D68" s="26"/>
      <c r="E68" s="25">
        <v>0</v>
      </c>
      <c r="F68" s="26"/>
      <c r="G68" s="1">
        <f t="shared" si="3"/>
        <v>0</v>
      </c>
    </row>
    <row r="69" spans="1:7" x14ac:dyDescent="0.2">
      <c r="C69" s="25">
        <v>0</v>
      </c>
      <c r="D69" s="26"/>
      <c r="E69" s="25">
        <v>0</v>
      </c>
      <c r="F69" s="26"/>
      <c r="G69" s="1">
        <f t="shared" si="3"/>
        <v>0</v>
      </c>
    </row>
    <row r="70" spans="1:7" x14ac:dyDescent="0.2">
      <c r="C70" s="25">
        <v>0</v>
      </c>
      <c r="D70" s="26"/>
      <c r="E70" s="25">
        <v>0</v>
      </c>
      <c r="F70" s="26"/>
      <c r="G70" s="1">
        <f t="shared" si="3"/>
        <v>0</v>
      </c>
    </row>
    <row r="71" spans="1:7" x14ac:dyDescent="0.2">
      <c r="C71" s="25">
        <v>0</v>
      </c>
      <c r="D71" s="26"/>
      <c r="E71" s="25">
        <v>0</v>
      </c>
      <c r="F71" s="26"/>
      <c r="G71" s="1">
        <f t="shared" si="3"/>
        <v>0</v>
      </c>
    </row>
    <row r="72" spans="1:7" x14ac:dyDescent="0.2">
      <c r="C72" s="28">
        <v>0</v>
      </c>
      <c r="D72" s="26"/>
      <c r="E72" s="28">
        <v>0</v>
      </c>
      <c r="F72" s="26"/>
      <c r="G72" s="2">
        <f t="shared" si="3"/>
        <v>0</v>
      </c>
    </row>
    <row r="73" spans="1:7" x14ac:dyDescent="0.2">
      <c r="A73" s="20" t="s">
        <v>5</v>
      </c>
      <c r="C73" s="26"/>
      <c r="D73" s="26"/>
      <c r="E73" s="26"/>
      <c r="F73" s="26"/>
      <c r="G73" s="5">
        <f>SUM(G63:G72)</f>
        <v>0</v>
      </c>
    </row>
    <row r="76" spans="1:7" x14ac:dyDescent="0.2">
      <c r="A76" s="20" t="s">
        <v>8</v>
      </c>
    </row>
    <row r="77" spans="1:7" x14ac:dyDescent="0.2">
      <c r="A77" s="21" t="s">
        <v>2</v>
      </c>
      <c r="C77" s="21" t="s">
        <v>3</v>
      </c>
      <c r="D77" s="22"/>
      <c r="E77" s="21" t="s">
        <v>1</v>
      </c>
      <c r="G77" s="23" t="s">
        <v>4</v>
      </c>
    </row>
    <row r="78" spans="1:7" x14ac:dyDescent="0.2">
      <c r="C78" s="24">
        <v>0</v>
      </c>
      <c r="E78" s="25">
        <v>0</v>
      </c>
      <c r="F78" s="26"/>
      <c r="G78" s="1">
        <f t="shared" ref="G78:G87" si="4">C78*E78</f>
        <v>0</v>
      </c>
    </row>
    <row r="79" spans="1:7" x14ac:dyDescent="0.2">
      <c r="C79" s="24">
        <v>0</v>
      </c>
      <c r="E79" s="25">
        <v>0</v>
      </c>
      <c r="F79" s="26"/>
      <c r="G79" s="1">
        <f t="shared" si="4"/>
        <v>0</v>
      </c>
    </row>
    <row r="80" spans="1:7" x14ac:dyDescent="0.2">
      <c r="C80" s="24">
        <v>0</v>
      </c>
      <c r="E80" s="25">
        <v>0</v>
      </c>
      <c r="F80" s="26"/>
      <c r="G80" s="1">
        <f t="shared" si="4"/>
        <v>0</v>
      </c>
    </row>
    <row r="81" spans="1:7" x14ac:dyDescent="0.2">
      <c r="C81" s="24">
        <v>0</v>
      </c>
      <c r="E81" s="25">
        <v>0</v>
      </c>
      <c r="F81" s="26"/>
      <c r="G81" s="1">
        <f t="shared" si="4"/>
        <v>0</v>
      </c>
    </row>
    <row r="82" spans="1:7" x14ac:dyDescent="0.2">
      <c r="C82" s="24">
        <v>0</v>
      </c>
      <c r="E82" s="25">
        <v>0</v>
      </c>
      <c r="F82" s="26"/>
      <c r="G82" s="1">
        <f t="shared" si="4"/>
        <v>0</v>
      </c>
    </row>
    <row r="83" spans="1:7" x14ac:dyDescent="0.2">
      <c r="C83" s="24">
        <v>0</v>
      </c>
      <c r="E83" s="25">
        <v>0</v>
      </c>
      <c r="F83" s="26"/>
      <c r="G83" s="1">
        <f t="shared" si="4"/>
        <v>0</v>
      </c>
    </row>
    <row r="84" spans="1:7" x14ac:dyDescent="0.2">
      <c r="C84" s="24">
        <v>0</v>
      </c>
      <c r="E84" s="25">
        <v>0</v>
      </c>
      <c r="F84" s="26"/>
      <c r="G84" s="1">
        <f t="shared" si="4"/>
        <v>0</v>
      </c>
    </row>
    <row r="85" spans="1:7" x14ac:dyDescent="0.2">
      <c r="C85" s="24">
        <v>0</v>
      </c>
      <c r="E85" s="25">
        <v>0</v>
      </c>
      <c r="F85" s="26"/>
      <c r="G85" s="1">
        <f t="shared" si="4"/>
        <v>0</v>
      </c>
    </row>
    <row r="86" spans="1:7" x14ac:dyDescent="0.2">
      <c r="C86" s="24">
        <v>0</v>
      </c>
      <c r="E86" s="25">
        <v>0</v>
      </c>
      <c r="F86" s="26"/>
      <c r="G86" s="1">
        <f t="shared" si="4"/>
        <v>0</v>
      </c>
    </row>
    <row r="87" spans="1:7" x14ac:dyDescent="0.2">
      <c r="C87" s="27">
        <v>0</v>
      </c>
      <c r="E87" s="28">
        <v>0</v>
      </c>
      <c r="F87" s="26"/>
      <c r="G87" s="2">
        <f t="shared" si="4"/>
        <v>0</v>
      </c>
    </row>
    <row r="88" spans="1:7" x14ac:dyDescent="0.2">
      <c r="A88" s="20" t="s">
        <v>5</v>
      </c>
      <c r="E88" s="26"/>
      <c r="F88" s="26"/>
      <c r="G88" s="5">
        <f>SUM(G78:G87)</f>
        <v>0</v>
      </c>
    </row>
    <row r="90" spans="1:7" x14ac:dyDescent="0.2">
      <c r="A90" s="18" t="s">
        <v>9</v>
      </c>
      <c r="G90" s="5">
        <f>SUM(G29+G44+G59+G73+G88)</f>
        <v>0</v>
      </c>
    </row>
    <row r="91" spans="1:7" x14ac:dyDescent="0.2">
      <c r="A91" s="18"/>
      <c r="G91" s="5"/>
    </row>
    <row r="92" spans="1:7" x14ac:dyDescent="0.2">
      <c r="A92" s="19" t="s">
        <v>121</v>
      </c>
      <c r="G92" s="3">
        <f>ROUND(+G29*$C$10,0)</f>
        <v>0</v>
      </c>
    </row>
    <row r="93" spans="1:7" x14ac:dyDescent="0.2">
      <c r="A93" s="19" t="s">
        <v>66</v>
      </c>
      <c r="G93" s="4">
        <f>ROUND(+G44*$C$12,0)</f>
        <v>0</v>
      </c>
    </row>
    <row r="94" spans="1:7" x14ac:dyDescent="0.2">
      <c r="A94" s="19" t="s">
        <v>115</v>
      </c>
      <c r="G94" s="4">
        <f>ROUND(+G59*$C$11,0)</f>
        <v>0</v>
      </c>
    </row>
    <row r="95" spans="1:7" x14ac:dyDescent="0.2">
      <c r="A95" s="19" t="s">
        <v>10</v>
      </c>
      <c r="G95" s="4">
        <f>ROUND(+G73*$C$12,0)</f>
        <v>0</v>
      </c>
    </row>
    <row r="96" spans="1:7" x14ac:dyDescent="0.2">
      <c r="A96" s="18" t="s">
        <v>14</v>
      </c>
      <c r="G96" s="5">
        <f>SUM(G92:G95)</f>
        <v>0</v>
      </c>
    </row>
    <row r="97" spans="1:7" x14ac:dyDescent="0.2">
      <c r="A97" s="18"/>
      <c r="G97" s="26"/>
    </row>
    <row r="98" spans="1:7" x14ac:dyDescent="0.2">
      <c r="A98" s="20" t="s">
        <v>13</v>
      </c>
      <c r="G98" s="5">
        <f>G90+G96</f>
        <v>0</v>
      </c>
    </row>
    <row r="101" spans="1:7" x14ac:dyDescent="0.2">
      <c r="A101" s="20" t="s">
        <v>16</v>
      </c>
    </row>
    <row r="102" spans="1:7" x14ac:dyDescent="0.2">
      <c r="A102" s="31" t="s">
        <v>17</v>
      </c>
    </row>
    <row r="103" spans="1:7" x14ac:dyDescent="0.2">
      <c r="G103" s="26">
        <v>0</v>
      </c>
    </row>
    <row r="104" spans="1:7" x14ac:dyDescent="0.2">
      <c r="G104" s="26">
        <v>0</v>
      </c>
    </row>
    <row r="105" spans="1:7" x14ac:dyDescent="0.2">
      <c r="G105" s="32">
        <v>0</v>
      </c>
    </row>
    <row r="106" spans="1:7" x14ac:dyDescent="0.2">
      <c r="A106" s="20" t="s">
        <v>5</v>
      </c>
      <c r="G106" s="5">
        <f>SUM(G103:G105)</f>
        <v>0</v>
      </c>
    </row>
    <row r="107" spans="1:7" x14ac:dyDescent="0.2">
      <c r="A107" s="19" t="s">
        <v>18</v>
      </c>
      <c r="G107" s="26"/>
    </row>
    <row r="108" spans="1:7" x14ac:dyDescent="0.2">
      <c r="G108" s="26"/>
    </row>
    <row r="109" spans="1:7" x14ac:dyDescent="0.2">
      <c r="A109" s="20" t="s">
        <v>122</v>
      </c>
      <c r="G109" s="26"/>
    </row>
    <row r="110" spans="1:7" x14ac:dyDescent="0.2">
      <c r="A110" s="31" t="s">
        <v>56</v>
      </c>
      <c r="G110" s="26"/>
    </row>
    <row r="111" spans="1:7" x14ac:dyDescent="0.2">
      <c r="A111" s="34"/>
      <c r="G111" s="26">
        <v>0</v>
      </c>
    </row>
    <row r="112" spans="1:7" x14ac:dyDescent="0.2">
      <c r="G112" s="26">
        <v>0</v>
      </c>
    </row>
    <row r="113" spans="1:7" x14ac:dyDescent="0.2">
      <c r="G113" s="26">
        <v>0</v>
      </c>
    </row>
    <row r="114" spans="1:7" x14ac:dyDescent="0.2">
      <c r="G114" s="32">
        <v>0</v>
      </c>
    </row>
    <row r="115" spans="1:7" x14ac:dyDescent="0.2">
      <c r="A115" s="20" t="s">
        <v>5</v>
      </c>
      <c r="G115" s="5">
        <f>SUM(G111:G114)</f>
        <v>0</v>
      </c>
    </row>
    <row r="116" spans="1:7" x14ac:dyDescent="0.2">
      <c r="G116" s="26"/>
    </row>
    <row r="117" spans="1:7" x14ac:dyDescent="0.2">
      <c r="G117" s="26"/>
    </row>
    <row r="118" spans="1:7" x14ac:dyDescent="0.2">
      <c r="A118" s="20" t="s">
        <v>20</v>
      </c>
      <c r="G118" s="26"/>
    </row>
    <row r="119" spans="1:7" x14ac:dyDescent="0.2">
      <c r="A119" s="31" t="s">
        <v>19</v>
      </c>
      <c r="G119" s="26"/>
    </row>
    <row r="120" spans="1:7" x14ac:dyDescent="0.2">
      <c r="G120" s="26">
        <v>0</v>
      </c>
    </row>
    <row r="121" spans="1:7" x14ac:dyDescent="0.2">
      <c r="G121" s="26">
        <v>0</v>
      </c>
    </row>
    <row r="122" spans="1:7" x14ac:dyDescent="0.2">
      <c r="G122" s="26">
        <v>0</v>
      </c>
    </row>
    <row r="123" spans="1:7" x14ac:dyDescent="0.2">
      <c r="G123" s="26">
        <v>0</v>
      </c>
    </row>
    <row r="124" spans="1:7" x14ac:dyDescent="0.2">
      <c r="G124" s="26">
        <v>0</v>
      </c>
    </row>
    <row r="125" spans="1:7" x14ac:dyDescent="0.2">
      <c r="G125" s="26">
        <v>0</v>
      </c>
    </row>
    <row r="126" spans="1:7" x14ac:dyDescent="0.2">
      <c r="G126" s="26">
        <v>0</v>
      </c>
    </row>
    <row r="127" spans="1:7" x14ac:dyDescent="0.2">
      <c r="G127" s="26">
        <v>0</v>
      </c>
    </row>
    <row r="128" spans="1:7" x14ac:dyDescent="0.2">
      <c r="G128" s="26">
        <v>0</v>
      </c>
    </row>
    <row r="129" spans="1:7" x14ac:dyDescent="0.2">
      <c r="G129" s="26">
        <v>0</v>
      </c>
    </row>
    <row r="130" spans="1:7" x14ac:dyDescent="0.2">
      <c r="G130" s="26">
        <v>0</v>
      </c>
    </row>
    <row r="131" spans="1:7" x14ac:dyDescent="0.2">
      <c r="G131" s="32">
        <v>0</v>
      </c>
    </row>
    <row r="132" spans="1:7" x14ac:dyDescent="0.2">
      <c r="A132" s="20" t="s">
        <v>5</v>
      </c>
      <c r="G132" s="5">
        <f>SUM(G120:G131)</f>
        <v>0</v>
      </c>
    </row>
    <row r="133" spans="1:7" x14ac:dyDescent="0.2">
      <c r="G133" s="26"/>
    </row>
    <row r="134" spans="1:7" x14ac:dyDescent="0.2">
      <c r="G134" s="26"/>
    </row>
    <row r="135" spans="1:7" x14ac:dyDescent="0.2">
      <c r="A135" s="20" t="s">
        <v>21</v>
      </c>
      <c r="G135" s="26"/>
    </row>
    <row r="136" spans="1:7" x14ac:dyDescent="0.2">
      <c r="A136" s="33" t="s">
        <v>22</v>
      </c>
      <c r="G136" s="26">
        <v>0</v>
      </c>
    </row>
    <row r="137" spans="1:7" x14ac:dyDescent="0.2">
      <c r="A137" s="33" t="s">
        <v>23</v>
      </c>
      <c r="G137" s="32">
        <v>0</v>
      </c>
    </row>
    <row r="138" spans="1:7" x14ac:dyDescent="0.2">
      <c r="A138" s="20" t="s">
        <v>24</v>
      </c>
      <c r="G138" s="5">
        <f>SUM(G136:G137)</f>
        <v>0</v>
      </c>
    </row>
    <row r="139" spans="1:7" x14ac:dyDescent="0.2">
      <c r="G139" s="26"/>
    </row>
    <row r="140" spans="1:7" x14ac:dyDescent="0.2">
      <c r="G140" s="26"/>
    </row>
    <row r="141" spans="1:7" x14ac:dyDescent="0.2">
      <c r="A141" s="20" t="s">
        <v>25</v>
      </c>
      <c r="G141" s="26"/>
    </row>
    <row r="142" spans="1:7" x14ac:dyDescent="0.2">
      <c r="A142" s="31" t="s">
        <v>19</v>
      </c>
      <c r="G142" s="26"/>
    </row>
    <row r="143" spans="1:7" x14ac:dyDescent="0.2">
      <c r="G143" s="26">
        <v>0</v>
      </c>
    </row>
    <row r="144" spans="1:7" x14ac:dyDescent="0.2">
      <c r="G144" s="26">
        <v>0</v>
      </c>
    </row>
    <row r="145" spans="1:7" x14ac:dyDescent="0.2">
      <c r="G145" s="32">
        <v>0</v>
      </c>
    </row>
    <row r="146" spans="1:7" x14ac:dyDescent="0.2">
      <c r="A146" s="20" t="s">
        <v>5</v>
      </c>
      <c r="G146" s="5">
        <f>SUM(G143:G145)</f>
        <v>0</v>
      </c>
    </row>
    <row r="147" spans="1:7" x14ac:dyDescent="0.2">
      <c r="G147" s="26"/>
    </row>
    <row r="148" spans="1:7" x14ac:dyDescent="0.2">
      <c r="G148" s="26"/>
    </row>
    <row r="149" spans="1:7" x14ac:dyDescent="0.2">
      <c r="A149" s="20" t="s">
        <v>27</v>
      </c>
      <c r="G149" s="26"/>
    </row>
    <row r="150" spans="1:7" x14ac:dyDescent="0.2">
      <c r="A150" s="31" t="s">
        <v>19</v>
      </c>
      <c r="G150" s="26"/>
    </row>
    <row r="151" spans="1:7" x14ac:dyDescent="0.2">
      <c r="G151" s="26">
        <v>0</v>
      </c>
    </row>
    <row r="152" spans="1:7" x14ac:dyDescent="0.2">
      <c r="G152" s="26">
        <v>0</v>
      </c>
    </row>
    <row r="153" spans="1:7" x14ac:dyDescent="0.2">
      <c r="G153" s="32">
        <v>0</v>
      </c>
    </row>
    <row r="154" spans="1:7" x14ac:dyDescent="0.2">
      <c r="A154" s="20" t="s">
        <v>5</v>
      </c>
      <c r="G154" s="5">
        <f>SUM(G151:G153)</f>
        <v>0</v>
      </c>
    </row>
    <row r="155" spans="1:7" x14ac:dyDescent="0.2">
      <c r="A155" s="19" t="s">
        <v>18</v>
      </c>
      <c r="G155" s="26"/>
    </row>
    <row r="156" spans="1:7" x14ac:dyDescent="0.2">
      <c r="G156" s="26"/>
    </row>
    <row r="157" spans="1:7" x14ac:dyDescent="0.2">
      <c r="A157" s="20" t="s">
        <v>28</v>
      </c>
      <c r="G157" s="26"/>
    </row>
    <row r="158" spans="1:7" x14ac:dyDescent="0.2">
      <c r="A158" s="31" t="s">
        <v>19</v>
      </c>
      <c r="G158" s="26">
        <v>0</v>
      </c>
    </row>
    <row r="159" spans="1:7" x14ac:dyDescent="0.2">
      <c r="G159" s="26">
        <v>0</v>
      </c>
    </row>
    <row r="160" spans="1:7" x14ac:dyDescent="0.2">
      <c r="G160" s="26">
        <v>0</v>
      </c>
    </row>
    <row r="161" spans="1:9" x14ac:dyDescent="0.2">
      <c r="G161" s="26">
        <v>0</v>
      </c>
    </row>
    <row r="162" spans="1:9" x14ac:dyDescent="0.2">
      <c r="G162" s="26">
        <v>0</v>
      </c>
    </row>
    <row r="163" spans="1:9" x14ac:dyDescent="0.2">
      <c r="G163" s="26"/>
      <c r="I163" s="33" t="s">
        <v>58</v>
      </c>
    </row>
    <row r="164" spans="1:9" x14ac:dyDescent="0.2">
      <c r="A164" s="34" t="s">
        <v>57</v>
      </c>
      <c r="G164" s="26">
        <v>0</v>
      </c>
      <c r="I164" s="26">
        <f>SUM(G164:G164)</f>
        <v>0</v>
      </c>
    </row>
    <row r="165" spans="1:9" x14ac:dyDescent="0.2">
      <c r="G165" s="26"/>
      <c r="I165" s="33" t="s">
        <v>30</v>
      </c>
    </row>
    <row r="166" spans="1:9" x14ac:dyDescent="0.2">
      <c r="A166" s="34" t="s">
        <v>29</v>
      </c>
      <c r="G166" s="32">
        <v>0</v>
      </c>
      <c r="I166" s="26">
        <f>SUM(G166:G166)</f>
        <v>0</v>
      </c>
    </row>
    <row r="167" spans="1:9" x14ac:dyDescent="0.2">
      <c r="A167" s="20" t="s">
        <v>5</v>
      </c>
      <c r="G167" s="5">
        <f>SUM(G158:G166)</f>
        <v>0</v>
      </c>
    </row>
    <row r="168" spans="1:9" x14ac:dyDescent="0.2">
      <c r="G168" s="26"/>
    </row>
    <row r="169" spans="1:9" x14ac:dyDescent="0.2">
      <c r="A169" s="18" t="s">
        <v>31</v>
      </c>
      <c r="G169" s="5">
        <f>SUM(G98+G106+G115+G132+G138+G146+G154+G167)</f>
        <v>0</v>
      </c>
    </row>
    <row r="170" spans="1:9" x14ac:dyDescent="0.2">
      <c r="G170" s="35">
        <f>SUM(G98+G106+G132+G154+G167-G166-G164)</f>
        <v>0</v>
      </c>
    </row>
    <row r="171" spans="1:9" x14ac:dyDescent="0.2">
      <c r="G171" s="26"/>
    </row>
    <row r="172" spans="1:9" x14ac:dyDescent="0.2">
      <c r="A172" s="20" t="s">
        <v>32</v>
      </c>
      <c r="G172" s="26"/>
    </row>
    <row r="173" spans="1:9" x14ac:dyDescent="0.2">
      <c r="A173" s="33" t="s">
        <v>35</v>
      </c>
      <c r="G173" s="26"/>
    </row>
    <row r="174" spans="1:9" x14ac:dyDescent="0.2">
      <c r="E174" s="22" t="s">
        <v>33</v>
      </c>
      <c r="G174" s="32">
        <v>0</v>
      </c>
    </row>
    <row r="175" spans="1:9" x14ac:dyDescent="0.2">
      <c r="E175" s="22" t="s">
        <v>34</v>
      </c>
      <c r="G175" s="26">
        <v>0</v>
      </c>
    </row>
    <row r="176" spans="1:9" x14ac:dyDescent="0.2">
      <c r="G176" s="41">
        <f>IF(G174+G175&gt;=25000,"25,000",G174+G175)</f>
        <v>0</v>
      </c>
    </row>
    <row r="177" spans="1:16" x14ac:dyDescent="0.2">
      <c r="A177" s="33" t="s">
        <v>36</v>
      </c>
      <c r="G177" s="26"/>
    </row>
    <row r="178" spans="1:16" x14ac:dyDescent="0.2">
      <c r="E178" s="22" t="s">
        <v>33</v>
      </c>
      <c r="G178" s="32">
        <v>0</v>
      </c>
    </row>
    <row r="179" spans="1:16" x14ac:dyDescent="0.2">
      <c r="E179" s="22" t="s">
        <v>34</v>
      </c>
      <c r="G179" s="26">
        <v>0</v>
      </c>
    </row>
    <row r="180" spans="1:16" x14ac:dyDescent="0.2">
      <c r="G180" s="41">
        <f>IF(G178+G179&gt;=25000,"25,000",G178+G179)</f>
        <v>0</v>
      </c>
    </row>
    <row r="181" spans="1:16" x14ac:dyDescent="0.2">
      <c r="A181" s="33" t="s">
        <v>59</v>
      </c>
      <c r="G181" s="26"/>
    </row>
    <row r="182" spans="1:16" x14ac:dyDescent="0.2">
      <c r="E182" s="22" t="s">
        <v>33</v>
      </c>
      <c r="G182" s="32">
        <v>0</v>
      </c>
    </row>
    <row r="183" spans="1:16" x14ac:dyDescent="0.2">
      <c r="E183" s="22" t="s">
        <v>34</v>
      </c>
      <c r="G183" s="26">
        <v>0</v>
      </c>
    </row>
    <row r="184" spans="1:16" x14ac:dyDescent="0.2">
      <c r="G184" s="41">
        <f>IF(G182+G183&gt;=25000,"25,000",G182+G183)</f>
        <v>0</v>
      </c>
    </row>
    <row r="185" spans="1:16" x14ac:dyDescent="0.2">
      <c r="A185" s="33" t="s">
        <v>37</v>
      </c>
      <c r="G185" s="26"/>
    </row>
    <row r="186" spans="1:16" ht="18" x14ac:dyDescent="0.25">
      <c r="E186" s="22" t="s">
        <v>33</v>
      </c>
      <c r="G186" s="32">
        <v>0</v>
      </c>
      <c r="O186" s="37"/>
      <c r="P186" s="37"/>
    </row>
    <row r="187" spans="1:16" ht="18" x14ac:dyDescent="0.25">
      <c r="E187" s="22" t="s">
        <v>34</v>
      </c>
      <c r="G187" s="26">
        <v>0</v>
      </c>
      <c r="O187" s="37"/>
      <c r="P187" s="37"/>
    </row>
    <row r="188" spans="1:16" ht="18" x14ac:dyDescent="0.25">
      <c r="G188" s="41">
        <f>IF(G186+G187&gt;=25000,"25,000",G186+G187)</f>
        <v>0</v>
      </c>
      <c r="O188" s="37"/>
      <c r="P188" s="37"/>
    </row>
    <row r="189" spans="1:16" ht="18" x14ac:dyDescent="0.25">
      <c r="G189" s="26"/>
      <c r="O189" s="37"/>
      <c r="P189" s="37"/>
    </row>
    <row r="190" spans="1:16" x14ac:dyDescent="0.2">
      <c r="A190" s="18" t="s">
        <v>38</v>
      </c>
      <c r="B190" s="18"/>
      <c r="C190" s="18"/>
      <c r="D190" s="18"/>
      <c r="E190" s="18"/>
      <c r="F190" s="18"/>
      <c r="G190" s="5">
        <f>SUM(G174+G178+G182+G186)</f>
        <v>0</v>
      </c>
    </row>
    <row r="191" spans="1:16" x14ac:dyDescent="0.2">
      <c r="A191" s="18" t="s">
        <v>39</v>
      </c>
      <c r="B191" s="18"/>
      <c r="C191" s="18"/>
      <c r="D191" s="18"/>
      <c r="E191" s="18"/>
      <c r="F191" s="18"/>
      <c r="G191" s="5">
        <f>SUM(G175+G179+G183+G187)</f>
        <v>0</v>
      </c>
    </row>
    <row r="192" spans="1:16" x14ac:dyDescent="0.2">
      <c r="G192" s="26"/>
    </row>
    <row r="193" spans="1:16" x14ac:dyDescent="0.2">
      <c r="G193" s="26"/>
    </row>
    <row r="194" spans="1:16" x14ac:dyDescent="0.2">
      <c r="G194" s="26"/>
    </row>
    <row r="195" spans="1:16" s="37" customFormat="1" ht="18.75" customHeight="1" x14ac:dyDescent="0.25">
      <c r="A195" s="36" t="s">
        <v>40</v>
      </c>
      <c r="G195" s="38">
        <f>SUM(G169+G190+G191)</f>
        <v>0</v>
      </c>
      <c r="O195" s="19"/>
      <c r="P195" s="19"/>
    </row>
    <row r="196" spans="1:16" s="37" customFormat="1" ht="18.75" customHeight="1" x14ac:dyDescent="0.25">
      <c r="A196" s="36" t="s">
        <v>41</v>
      </c>
      <c r="G196" s="6">
        <f>IF(G176&gt;25000,"25000",G176)+IF(G180&gt;25000,"25000",G180)+IF(G184&gt;25000,"25000",G184)+IF(G188&gt;25000,"25000",G188)+G170</f>
        <v>0</v>
      </c>
      <c r="O196" s="19"/>
      <c r="P196" s="19"/>
    </row>
    <row r="197" spans="1:16" s="37" customFormat="1" ht="18.75" customHeight="1" x14ac:dyDescent="0.25">
      <c r="A197" s="36" t="s">
        <v>42</v>
      </c>
      <c r="G197" s="7">
        <f>ROUND(+G196*$C$13,0)</f>
        <v>0</v>
      </c>
      <c r="O197" s="19"/>
      <c r="P197" s="19"/>
    </row>
    <row r="198" spans="1:16" s="37" customFormat="1" ht="18.75" customHeight="1" x14ac:dyDescent="0.25">
      <c r="A198" s="36" t="s">
        <v>43</v>
      </c>
      <c r="G198" s="38">
        <f>SUM(G195+G197)</f>
        <v>0</v>
      </c>
      <c r="O198" s="19"/>
      <c r="P198" s="19"/>
    </row>
    <row r="201" spans="1:16" ht="13.5" thickBot="1" x14ac:dyDescent="0.25"/>
    <row r="202" spans="1:16" ht="18" x14ac:dyDescent="0.25">
      <c r="A202" s="8" t="s">
        <v>52</v>
      </c>
      <c r="B202" s="9"/>
      <c r="C202" s="10">
        <f>SUM(G195)</f>
        <v>0</v>
      </c>
    </row>
    <row r="203" spans="1:16" ht="18" x14ac:dyDescent="0.25">
      <c r="A203" s="11" t="s">
        <v>53</v>
      </c>
      <c r="B203" s="12"/>
      <c r="C203" s="13">
        <f>SUM(G196)</f>
        <v>0</v>
      </c>
    </row>
    <row r="204" spans="1:16" ht="18" x14ac:dyDescent="0.25">
      <c r="A204" s="11" t="s">
        <v>54</v>
      </c>
      <c r="B204" s="12"/>
      <c r="C204" s="13">
        <f>SUM(G197)</f>
        <v>0</v>
      </c>
    </row>
    <row r="205" spans="1:16" ht="18.75" thickBot="1" x14ac:dyDescent="0.3">
      <c r="A205" s="14" t="s">
        <v>55</v>
      </c>
      <c r="B205" s="15"/>
      <c r="C205" s="16">
        <f>(C202+C204)</f>
        <v>0</v>
      </c>
    </row>
    <row r="207" spans="1:16" x14ac:dyDescent="0.2">
      <c r="A207" s="19" t="s">
        <v>123</v>
      </c>
    </row>
    <row r="208" spans="1:16" x14ac:dyDescent="0.2">
      <c r="A208" s="19" t="s">
        <v>49</v>
      </c>
    </row>
    <row r="209" spans="1:7" x14ac:dyDescent="0.2">
      <c r="A209" s="19" t="s">
        <v>50</v>
      </c>
    </row>
    <row r="211" spans="1:7" ht="18" x14ac:dyDescent="0.25">
      <c r="A211" s="47" t="s">
        <v>62</v>
      </c>
      <c r="B211" s="48"/>
    </row>
    <row r="212" spans="1:7" ht="18" x14ac:dyDescent="0.25">
      <c r="A212" s="49"/>
    </row>
    <row r="213" spans="1:7" x14ac:dyDescent="0.2">
      <c r="G213" s="50">
        <f>G169+G190</f>
        <v>0</v>
      </c>
    </row>
    <row r="214" spans="1:7" x14ac:dyDescent="0.2">
      <c r="A214" s="18" t="s">
        <v>63</v>
      </c>
      <c r="G214" s="5">
        <f>IF(G213&gt;=250000,G213,IF(MOD(G213,25000)=0,G213,(ROUNDDOWN(G213/25000,0)+1)*25000))</f>
        <v>0</v>
      </c>
    </row>
    <row r="215" spans="1:7" x14ac:dyDescent="0.2">
      <c r="A215" s="19" t="s">
        <v>61</v>
      </c>
      <c r="G215" s="26">
        <f>G191</f>
        <v>0</v>
      </c>
    </row>
    <row r="216" spans="1:7" x14ac:dyDescent="0.2">
      <c r="A216" s="18" t="s">
        <v>60</v>
      </c>
      <c r="G216" s="5">
        <f>SUM(G214:G215)</f>
        <v>0</v>
      </c>
    </row>
    <row r="218" spans="1:7" x14ac:dyDescent="0.2">
      <c r="A218" s="19" t="s">
        <v>41</v>
      </c>
      <c r="G218" s="26">
        <f>G216-(G190+G191)+IF(G176&gt;25000,"25000",G176)+IF(G180&gt;25000,"25000",G180)+IF(G184&gt;25000,"25000",G184)+IF(G188&gt;25000,"25000",G188)-G166-G164</f>
        <v>0</v>
      </c>
    </row>
    <row r="219" spans="1:7" x14ac:dyDescent="0.2">
      <c r="A219" s="19" t="s">
        <v>42</v>
      </c>
      <c r="G219" s="26">
        <f>ROUND(+G218*$C$13,0)</f>
        <v>0</v>
      </c>
    </row>
    <row r="220" spans="1:7" x14ac:dyDescent="0.2">
      <c r="A220" s="18" t="s">
        <v>43</v>
      </c>
      <c r="G220" s="5">
        <f>G216+G219</f>
        <v>0</v>
      </c>
    </row>
    <row r="224" spans="1:7" x14ac:dyDescent="0.2">
      <c r="A224" s="18" t="s">
        <v>64</v>
      </c>
    </row>
  </sheetData>
  <phoneticPr fontId="0" type="noConversion"/>
  <dataValidations disablePrompts="1" count="1">
    <dataValidation type="list" allowBlank="1" showInputMessage="1" showErrorMessage="1" promptTitle="F &amp; A Rates" prompt="Select the corresponding rate from the downdrop list" sqref="C13" xr:uid="{00000000-0002-0000-0000-000000000000}">
      <formula1>$P$8:$P$22</formula1>
    </dataValidation>
  </dataValidations>
  <printOptions gridLines="1"/>
  <pageMargins left="0.25" right="0.25" top="0.5" bottom="0.5" header="0.5" footer="0.5"/>
  <pageSetup scale="67" fitToHeight="3" orientation="portrait" r:id="rId1"/>
  <headerFooter alignWithMargins="0">
    <oddFooter>&amp;Rv. 9-24-2019</oddFooter>
  </headerFooter>
  <rowBreaks count="1" manualBreakCount="1">
    <brk id="17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4"/>
  <sheetViews>
    <sheetView zoomScaleNormal="100" workbookViewId="0">
      <selection activeCell="O1" sqref="O1:P5"/>
    </sheetView>
  </sheetViews>
  <sheetFormatPr defaultColWidth="9.140625" defaultRowHeight="12.75" x14ac:dyDescent="0.2"/>
  <cols>
    <col min="1" max="1" width="37.140625" style="19" customWidth="1"/>
    <col min="2" max="2" width="2.28515625" style="19" customWidth="1"/>
    <col min="3" max="3" width="13.5703125" style="19" customWidth="1"/>
    <col min="4" max="4" width="2.28515625" style="19" customWidth="1"/>
    <col min="5" max="5" width="12.5703125" style="19" customWidth="1"/>
    <col min="6" max="6" width="2.28515625" style="19" customWidth="1"/>
    <col min="7" max="7" width="14.140625" style="19" customWidth="1"/>
    <col min="8" max="8" width="2.28515625" style="19" customWidth="1"/>
    <col min="9" max="9" width="14.140625" style="19" customWidth="1"/>
    <col min="10" max="10" width="2.28515625" style="19" customWidth="1"/>
    <col min="11" max="11" width="10.85546875" style="19" customWidth="1"/>
    <col min="12" max="12" width="9.140625" style="19"/>
    <col min="13" max="13" width="13.85546875" style="19" bestFit="1" customWidth="1"/>
    <col min="14" max="14" width="9.140625" style="19"/>
    <col min="15" max="15" width="38.42578125" style="19" customWidth="1"/>
    <col min="16" max="16" width="10.28515625" style="19" customWidth="1"/>
    <col min="17" max="16384" width="9.140625" style="19"/>
  </cols>
  <sheetData>
    <row r="1" spans="1:16" ht="29.25" customHeight="1" x14ac:dyDescent="0.35">
      <c r="A1" s="40" t="s">
        <v>101</v>
      </c>
      <c r="I1" s="53"/>
      <c r="O1" s="66" t="s">
        <v>124</v>
      </c>
      <c r="P1" s="67"/>
    </row>
    <row r="2" spans="1:16" ht="18" customHeight="1" x14ac:dyDescent="0.25">
      <c r="A2" s="37" t="s">
        <v>48</v>
      </c>
      <c r="O2" s="68" t="s">
        <v>116</v>
      </c>
      <c r="P2" s="69">
        <v>0.40300000000000002</v>
      </c>
    </row>
    <row r="3" spans="1:16" x14ac:dyDescent="0.2">
      <c r="A3" s="17" t="s">
        <v>51</v>
      </c>
      <c r="O3" s="68" t="s">
        <v>112</v>
      </c>
      <c r="P3" s="69">
        <v>0.19800000000000001</v>
      </c>
    </row>
    <row r="4" spans="1:16" x14ac:dyDescent="0.2">
      <c r="O4" s="68" t="s">
        <v>91</v>
      </c>
      <c r="P4" s="69">
        <v>8.3000000000000004E-2</v>
      </c>
    </row>
    <row r="5" spans="1:16" x14ac:dyDescent="0.2">
      <c r="O5" s="68" t="s">
        <v>92</v>
      </c>
      <c r="P5" s="69">
        <v>0</v>
      </c>
    </row>
    <row r="6" spans="1:16" x14ac:dyDescent="0.2">
      <c r="M6" s="35">
        <f>(K213/2)</f>
        <v>0</v>
      </c>
      <c r="O6" s="70"/>
      <c r="P6" s="71"/>
    </row>
    <row r="7" spans="1:16" ht="31.5" x14ac:dyDescent="0.35">
      <c r="G7" s="39" t="s">
        <v>44</v>
      </c>
      <c r="H7" s="54"/>
      <c r="I7" s="55"/>
      <c r="M7" s="51">
        <f>IF(M6&gt;=250000,M6,IF(MOD(M6,25000)=0,M6,(ROUNDDOWN(M6/25000,0)+1)*25000))</f>
        <v>0</v>
      </c>
      <c r="O7" s="72" t="s">
        <v>93</v>
      </c>
      <c r="P7" s="71"/>
    </row>
    <row r="8" spans="1:16" s="42" customFormat="1" ht="22.5" x14ac:dyDescent="0.2">
      <c r="A8" s="42" t="s">
        <v>26</v>
      </c>
      <c r="B8" s="43"/>
      <c r="C8" s="44">
        <v>0.02</v>
      </c>
      <c r="G8" s="45" t="s">
        <v>45</v>
      </c>
      <c r="H8" s="56"/>
      <c r="I8" s="45"/>
      <c r="O8" s="68"/>
      <c r="P8" s="73" t="s">
        <v>113</v>
      </c>
    </row>
    <row r="9" spans="1:16" s="42" customFormat="1" ht="15" x14ac:dyDescent="0.2">
      <c r="A9" s="42" t="s">
        <v>15</v>
      </c>
      <c r="C9" s="46">
        <v>0.02</v>
      </c>
      <c r="G9" s="45" t="s">
        <v>46</v>
      </c>
      <c r="H9" s="56"/>
      <c r="I9" s="45"/>
      <c r="O9" s="68" t="s">
        <v>94</v>
      </c>
      <c r="P9" s="69">
        <v>0.55249999999999999</v>
      </c>
    </row>
    <row r="10" spans="1:16" s="42" customFormat="1" ht="15" x14ac:dyDescent="0.2">
      <c r="A10" s="42" t="s">
        <v>117</v>
      </c>
      <c r="C10" s="78">
        <v>0.40300000000000002</v>
      </c>
      <c r="G10" s="45" t="s">
        <v>47</v>
      </c>
      <c r="H10" s="56"/>
      <c r="I10" s="45"/>
      <c r="O10" s="68" t="s">
        <v>95</v>
      </c>
      <c r="P10" s="69">
        <v>0.26</v>
      </c>
    </row>
    <row r="11" spans="1:16" s="42" customFormat="1" ht="15" x14ac:dyDescent="0.2">
      <c r="A11" s="42" t="s">
        <v>114</v>
      </c>
      <c r="C11" s="46">
        <v>0.19800000000000001</v>
      </c>
      <c r="O11" s="68" t="s">
        <v>96</v>
      </c>
      <c r="P11" s="69">
        <v>0.47</v>
      </c>
    </row>
    <row r="12" spans="1:16" s="42" customFormat="1" ht="15" x14ac:dyDescent="0.2">
      <c r="A12" s="42" t="s">
        <v>11</v>
      </c>
      <c r="C12" s="46">
        <v>8.3000000000000004E-2</v>
      </c>
      <c r="O12" s="68" t="s">
        <v>97</v>
      </c>
      <c r="P12" s="69">
        <v>0.26</v>
      </c>
    </row>
    <row r="13" spans="1:16" s="42" customFormat="1" ht="15" x14ac:dyDescent="0.2">
      <c r="A13" s="42" t="s">
        <v>12</v>
      </c>
      <c r="C13" s="44">
        <v>0.55249999999999999</v>
      </c>
      <c r="O13" s="68" t="s">
        <v>98</v>
      </c>
      <c r="P13" s="69">
        <v>0.38</v>
      </c>
    </row>
    <row r="14" spans="1:16" x14ac:dyDescent="0.2">
      <c r="A14" s="30"/>
      <c r="B14" s="30"/>
      <c r="C14" s="30"/>
      <c r="D14" s="30"/>
      <c r="E14" s="30"/>
      <c r="F14" s="30"/>
      <c r="G14" s="30"/>
      <c r="H14" s="30"/>
      <c r="I14" s="30"/>
      <c r="O14" s="68" t="s">
        <v>99</v>
      </c>
      <c r="P14" s="69">
        <v>0.26</v>
      </c>
    </row>
    <row r="15" spans="1:16" x14ac:dyDescent="0.2">
      <c r="A15" s="18"/>
      <c r="B15" s="18"/>
      <c r="O15" s="68"/>
      <c r="P15" s="69"/>
    </row>
    <row r="16" spans="1:16" ht="22.5" x14ac:dyDescent="0.2">
      <c r="A16" s="18" t="s">
        <v>0</v>
      </c>
      <c r="B16" s="18"/>
      <c r="O16" s="79"/>
      <c r="P16" s="80" t="s">
        <v>104</v>
      </c>
    </row>
    <row r="17" spans="1:16" x14ac:dyDescent="0.2">
      <c r="A17" s="20" t="s">
        <v>118</v>
      </c>
      <c r="B17" s="20"/>
      <c r="O17" s="75" t="s">
        <v>105</v>
      </c>
      <c r="P17" s="76">
        <v>0.55000000000000004</v>
      </c>
    </row>
    <row r="18" spans="1:16" x14ac:dyDescent="0.2">
      <c r="A18" s="21" t="s">
        <v>2</v>
      </c>
      <c r="B18" s="22"/>
      <c r="C18" s="21" t="s">
        <v>3</v>
      </c>
      <c r="D18" s="22"/>
      <c r="E18" s="21" t="s">
        <v>1</v>
      </c>
      <c r="G18" s="23" t="s">
        <v>4</v>
      </c>
      <c r="I18" s="23" t="s">
        <v>67</v>
      </c>
      <c r="O18" s="75" t="s">
        <v>106</v>
      </c>
      <c r="P18" s="69">
        <v>0.3</v>
      </c>
    </row>
    <row r="19" spans="1:16" x14ac:dyDescent="0.2">
      <c r="C19" s="57">
        <v>0</v>
      </c>
      <c r="E19" s="58">
        <v>0</v>
      </c>
      <c r="F19" s="26"/>
      <c r="G19" s="59">
        <f t="shared" ref="G19:G28" si="0">C19*E19</f>
        <v>0</v>
      </c>
      <c r="H19" s="26"/>
      <c r="I19" s="59">
        <f t="shared" ref="I19:I28" si="1">ROUND(SUM(G19+(G19*$C$9)),0)</f>
        <v>0</v>
      </c>
      <c r="O19" s="75" t="s">
        <v>107</v>
      </c>
      <c r="P19" s="69">
        <v>0.2</v>
      </c>
    </row>
    <row r="20" spans="1:16" x14ac:dyDescent="0.2">
      <c r="C20" s="57">
        <v>0</v>
      </c>
      <c r="E20" s="58">
        <v>0</v>
      </c>
      <c r="F20" s="26"/>
      <c r="G20" s="59">
        <f t="shared" si="0"/>
        <v>0</v>
      </c>
      <c r="H20" s="26"/>
      <c r="I20" s="59">
        <f t="shared" si="1"/>
        <v>0</v>
      </c>
      <c r="O20" s="75" t="s">
        <v>108</v>
      </c>
      <c r="P20" s="69">
        <v>0.1</v>
      </c>
    </row>
    <row r="21" spans="1:16" x14ac:dyDescent="0.2">
      <c r="C21" s="57">
        <v>0</v>
      </c>
      <c r="E21" s="58">
        <v>0</v>
      </c>
      <c r="F21" s="26"/>
      <c r="G21" s="59">
        <f t="shared" si="0"/>
        <v>0</v>
      </c>
      <c r="H21" s="26"/>
      <c r="I21" s="59">
        <f t="shared" si="1"/>
        <v>0</v>
      </c>
      <c r="O21" s="75" t="s">
        <v>109</v>
      </c>
      <c r="P21" s="69">
        <v>0.08</v>
      </c>
    </row>
    <row r="22" spans="1:16" x14ac:dyDescent="0.2">
      <c r="C22" s="57">
        <v>0</v>
      </c>
      <c r="E22" s="58">
        <v>0</v>
      </c>
      <c r="F22" s="26"/>
      <c r="G22" s="59">
        <f t="shared" si="0"/>
        <v>0</v>
      </c>
      <c r="H22" s="26"/>
      <c r="I22" s="59">
        <f t="shared" si="1"/>
        <v>0</v>
      </c>
      <c r="O22" s="75" t="s">
        <v>110</v>
      </c>
      <c r="P22" s="69">
        <v>0.05</v>
      </c>
    </row>
    <row r="23" spans="1:16" x14ac:dyDescent="0.2">
      <c r="C23" s="57">
        <v>0</v>
      </c>
      <c r="E23" s="58">
        <v>0</v>
      </c>
      <c r="F23" s="26"/>
      <c r="G23" s="59">
        <f t="shared" si="0"/>
        <v>0</v>
      </c>
      <c r="H23" s="26"/>
      <c r="I23" s="59">
        <f t="shared" si="1"/>
        <v>0</v>
      </c>
      <c r="O23" s="77" t="s">
        <v>111</v>
      </c>
      <c r="P23" s="74">
        <v>0</v>
      </c>
    </row>
    <row r="24" spans="1:16" x14ac:dyDescent="0.2">
      <c r="C24" s="57">
        <v>0</v>
      </c>
      <c r="E24" s="58">
        <v>0</v>
      </c>
      <c r="F24" s="26"/>
      <c r="G24" s="59">
        <f t="shared" si="0"/>
        <v>0</v>
      </c>
      <c r="H24" s="26"/>
      <c r="I24" s="59">
        <f t="shared" si="1"/>
        <v>0</v>
      </c>
    </row>
    <row r="25" spans="1:16" x14ac:dyDescent="0.2">
      <c r="C25" s="57">
        <v>0</v>
      </c>
      <c r="E25" s="58">
        <v>0</v>
      </c>
      <c r="F25" s="26"/>
      <c r="G25" s="59">
        <f t="shared" si="0"/>
        <v>0</v>
      </c>
      <c r="H25" s="26"/>
      <c r="I25" s="59">
        <f t="shared" si="1"/>
        <v>0</v>
      </c>
    </row>
    <row r="26" spans="1:16" x14ac:dyDescent="0.2">
      <c r="C26" s="57">
        <v>0</v>
      </c>
      <c r="E26" s="58">
        <v>0</v>
      </c>
      <c r="F26" s="26"/>
      <c r="G26" s="59">
        <f t="shared" si="0"/>
        <v>0</v>
      </c>
      <c r="H26" s="26"/>
      <c r="I26" s="59">
        <f t="shared" si="1"/>
        <v>0</v>
      </c>
    </row>
    <row r="27" spans="1:16" x14ac:dyDescent="0.2">
      <c r="C27" s="57">
        <v>0</v>
      </c>
      <c r="E27" s="58">
        <v>0</v>
      </c>
      <c r="F27" s="26"/>
      <c r="G27" s="59">
        <f t="shared" si="0"/>
        <v>0</v>
      </c>
      <c r="H27" s="26"/>
      <c r="I27" s="59">
        <f t="shared" si="1"/>
        <v>0</v>
      </c>
    </row>
    <row r="28" spans="1:16" x14ac:dyDescent="0.2">
      <c r="C28" s="60">
        <v>0</v>
      </c>
      <c r="E28" s="61">
        <v>0</v>
      </c>
      <c r="F28" s="26"/>
      <c r="G28" s="62">
        <f t="shared" si="0"/>
        <v>0</v>
      </c>
      <c r="H28" s="26"/>
      <c r="I28" s="62">
        <f t="shared" si="1"/>
        <v>0</v>
      </c>
    </row>
    <row r="29" spans="1:16" x14ac:dyDescent="0.2">
      <c r="A29" s="20" t="s">
        <v>5</v>
      </c>
      <c r="E29" s="26"/>
      <c r="F29" s="26"/>
      <c r="G29" s="29">
        <f>SUM(G19:G28)</f>
        <v>0</v>
      </c>
      <c r="H29" s="29"/>
      <c r="I29" s="29">
        <f>SUM(I19:I28)</f>
        <v>0</v>
      </c>
    </row>
    <row r="30" spans="1:16" x14ac:dyDescent="0.2">
      <c r="A30" s="20"/>
      <c r="E30" s="26"/>
      <c r="F30" s="26"/>
      <c r="G30" s="29"/>
      <c r="H30" s="29"/>
      <c r="I30" s="29"/>
    </row>
    <row r="32" spans="1:16" x14ac:dyDescent="0.2">
      <c r="A32" s="20" t="s">
        <v>65</v>
      </c>
      <c r="B32" s="20"/>
    </row>
    <row r="33" spans="1:9" x14ac:dyDescent="0.2">
      <c r="A33" s="21" t="s">
        <v>2</v>
      </c>
      <c r="C33" s="21" t="s">
        <v>3</v>
      </c>
      <c r="E33" s="21" t="s">
        <v>1</v>
      </c>
      <c r="G33" s="23" t="s">
        <v>4</v>
      </c>
      <c r="I33" s="23" t="s">
        <v>67</v>
      </c>
    </row>
    <row r="34" spans="1:9" x14ac:dyDescent="0.2">
      <c r="C34" s="57">
        <v>0</v>
      </c>
      <c r="D34" s="26"/>
      <c r="E34" s="58">
        <v>0</v>
      </c>
      <c r="F34" s="26"/>
      <c r="G34" s="59">
        <f t="shared" ref="G34:G43" si="2">C34*E34</f>
        <v>0</v>
      </c>
      <c r="H34" s="26"/>
      <c r="I34" s="59">
        <f t="shared" ref="I34:I43" si="3">ROUND(SUM(G34+(G34*$C$9)),0)</f>
        <v>0</v>
      </c>
    </row>
    <row r="35" spans="1:9" x14ac:dyDescent="0.2">
      <c r="C35" s="57">
        <v>0</v>
      </c>
      <c r="D35" s="26"/>
      <c r="E35" s="58">
        <v>0</v>
      </c>
      <c r="F35" s="26"/>
      <c r="G35" s="59">
        <f t="shared" si="2"/>
        <v>0</v>
      </c>
      <c r="H35" s="26"/>
      <c r="I35" s="59">
        <f t="shared" si="3"/>
        <v>0</v>
      </c>
    </row>
    <row r="36" spans="1:9" x14ac:dyDescent="0.2">
      <c r="C36" s="57">
        <v>0</v>
      </c>
      <c r="D36" s="26"/>
      <c r="E36" s="58">
        <v>0</v>
      </c>
      <c r="F36" s="26"/>
      <c r="G36" s="59">
        <f t="shared" si="2"/>
        <v>0</v>
      </c>
      <c r="H36" s="26"/>
      <c r="I36" s="59">
        <f t="shared" si="3"/>
        <v>0</v>
      </c>
    </row>
    <row r="37" spans="1:9" x14ac:dyDescent="0.2">
      <c r="C37" s="57">
        <v>0</v>
      </c>
      <c r="D37" s="26"/>
      <c r="E37" s="58">
        <v>0</v>
      </c>
      <c r="F37" s="26"/>
      <c r="G37" s="59">
        <f t="shared" si="2"/>
        <v>0</v>
      </c>
      <c r="H37" s="26"/>
      <c r="I37" s="59">
        <f t="shared" si="3"/>
        <v>0</v>
      </c>
    </row>
    <row r="38" spans="1:9" x14ac:dyDescent="0.2">
      <c r="C38" s="57">
        <v>0</v>
      </c>
      <c r="D38" s="26"/>
      <c r="E38" s="58">
        <v>0</v>
      </c>
      <c r="F38" s="26"/>
      <c r="G38" s="59">
        <f t="shared" si="2"/>
        <v>0</v>
      </c>
      <c r="H38" s="26"/>
      <c r="I38" s="59">
        <f t="shared" si="3"/>
        <v>0</v>
      </c>
    </row>
    <row r="39" spans="1:9" x14ac:dyDescent="0.2">
      <c r="C39" s="57">
        <v>0</v>
      </c>
      <c r="D39" s="26"/>
      <c r="E39" s="58">
        <v>0</v>
      </c>
      <c r="F39" s="26"/>
      <c r="G39" s="59">
        <f t="shared" si="2"/>
        <v>0</v>
      </c>
      <c r="H39" s="26"/>
      <c r="I39" s="59">
        <f t="shared" si="3"/>
        <v>0</v>
      </c>
    </row>
    <row r="40" spans="1:9" x14ac:dyDescent="0.2">
      <c r="C40" s="57">
        <v>0</v>
      </c>
      <c r="D40" s="26"/>
      <c r="E40" s="58">
        <v>0</v>
      </c>
      <c r="F40" s="26"/>
      <c r="G40" s="59">
        <f t="shared" si="2"/>
        <v>0</v>
      </c>
      <c r="H40" s="26"/>
      <c r="I40" s="59">
        <f t="shared" si="3"/>
        <v>0</v>
      </c>
    </row>
    <row r="41" spans="1:9" x14ac:dyDescent="0.2">
      <c r="C41" s="57">
        <v>0</v>
      </c>
      <c r="D41" s="26"/>
      <c r="E41" s="58">
        <v>0</v>
      </c>
      <c r="F41" s="26"/>
      <c r="G41" s="59">
        <f t="shared" si="2"/>
        <v>0</v>
      </c>
      <c r="H41" s="26"/>
      <c r="I41" s="59">
        <f t="shared" si="3"/>
        <v>0</v>
      </c>
    </row>
    <row r="42" spans="1:9" x14ac:dyDescent="0.2">
      <c r="C42" s="57">
        <v>0</v>
      </c>
      <c r="D42" s="26"/>
      <c r="E42" s="58">
        <v>0</v>
      </c>
      <c r="F42" s="26"/>
      <c r="G42" s="59">
        <f t="shared" si="2"/>
        <v>0</v>
      </c>
      <c r="H42" s="26"/>
      <c r="I42" s="59">
        <f t="shared" si="3"/>
        <v>0</v>
      </c>
    </row>
    <row r="43" spans="1:9" x14ac:dyDescent="0.2">
      <c r="C43" s="60">
        <v>0</v>
      </c>
      <c r="D43" s="26"/>
      <c r="E43" s="61">
        <v>0</v>
      </c>
      <c r="F43" s="26"/>
      <c r="G43" s="62">
        <f t="shared" si="2"/>
        <v>0</v>
      </c>
      <c r="H43" s="26"/>
      <c r="I43" s="62">
        <f t="shared" si="3"/>
        <v>0</v>
      </c>
    </row>
    <row r="44" spans="1:9" x14ac:dyDescent="0.2">
      <c r="A44" s="20" t="s">
        <v>5</v>
      </c>
      <c r="C44" s="26"/>
      <c r="D44" s="26"/>
      <c r="E44" s="26"/>
      <c r="F44" s="26"/>
      <c r="G44" s="5">
        <f>SUM(G34:G43)</f>
        <v>0</v>
      </c>
      <c r="H44" s="5"/>
      <c r="I44" s="5">
        <f>SUM(I34:I43)</f>
        <v>0</v>
      </c>
    </row>
    <row r="45" spans="1:9" x14ac:dyDescent="0.2">
      <c r="A45" s="20"/>
      <c r="C45" s="26"/>
      <c r="D45" s="26"/>
      <c r="E45" s="26"/>
      <c r="F45" s="26"/>
      <c r="G45" s="5"/>
      <c r="H45" s="5"/>
      <c r="I45" s="5"/>
    </row>
    <row r="46" spans="1:9" x14ac:dyDescent="0.2">
      <c r="A46" s="20"/>
      <c r="C46" s="26"/>
      <c r="D46" s="26"/>
      <c r="E46" s="26"/>
      <c r="F46" s="26"/>
      <c r="G46" s="5"/>
      <c r="H46" s="5"/>
      <c r="I46" s="5"/>
    </row>
    <row r="47" spans="1:9" x14ac:dyDescent="0.2">
      <c r="A47" s="52" t="s">
        <v>119</v>
      </c>
      <c r="B47" s="20"/>
    </row>
    <row r="48" spans="1:9" x14ac:dyDescent="0.2">
      <c r="A48" s="21" t="s">
        <v>2</v>
      </c>
      <c r="C48" s="21" t="s">
        <v>3</v>
      </c>
      <c r="E48" s="21" t="s">
        <v>1</v>
      </c>
      <c r="G48" s="23" t="s">
        <v>4</v>
      </c>
      <c r="I48" s="23" t="s">
        <v>67</v>
      </c>
    </row>
    <row r="49" spans="1:9" x14ac:dyDescent="0.2">
      <c r="C49" s="24">
        <v>0</v>
      </c>
      <c r="D49" s="26"/>
      <c r="E49" s="25">
        <v>0</v>
      </c>
      <c r="F49" s="26"/>
      <c r="G49" s="1">
        <f t="shared" ref="G49:G58" si="4">C49*E49</f>
        <v>0</v>
      </c>
      <c r="H49" s="26"/>
      <c r="I49" s="59">
        <f t="shared" ref="I49:I58" si="5">ROUND(SUM(G49+(G49*$C$9)),0)</f>
        <v>0</v>
      </c>
    </row>
    <row r="50" spans="1:9" x14ac:dyDescent="0.2">
      <c r="C50" s="24">
        <v>0</v>
      </c>
      <c r="D50" s="26"/>
      <c r="E50" s="25">
        <v>0</v>
      </c>
      <c r="F50" s="26"/>
      <c r="G50" s="1">
        <f t="shared" si="4"/>
        <v>0</v>
      </c>
      <c r="H50" s="26"/>
      <c r="I50" s="59">
        <f t="shared" si="5"/>
        <v>0</v>
      </c>
    </row>
    <row r="51" spans="1:9" x14ac:dyDescent="0.2">
      <c r="C51" s="24">
        <v>0</v>
      </c>
      <c r="D51" s="26"/>
      <c r="E51" s="25">
        <v>0</v>
      </c>
      <c r="F51" s="26"/>
      <c r="G51" s="1">
        <f t="shared" si="4"/>
        <v>0</v>
      </c>
      <c r="H51" s="26"/>
      <c r="I51" s="59">
        <f t="shared" si="5"/>
        <v>0</v>
      </c>
    </row>
    <row r="52" spans="1:9" x14ac:dyDescent="0.2">
      <c r="C52" s="24">
        <v>0</v>
      </c>
      <c r="D52" s="26"/>
      <c r="E52" s="25">
        <v>0</v>
      </c>
      <c r="F52" s="26"/>
      <c r="G52" s="1">
        <f t="shared" si="4"/>
        <v>0</v>
      </c>
      <c r="H52" s="26"/>
      <c r="I52" s="59">
        <f t="shared" si="5"/>
        <v>0</v>
      </c>
    </row>
    <row r="53" spans="1:9" x14ac:dyDescent="0.2">
      <c r="C53" s="24">
        <v>0</v>
      </c>
      <c r="D53" s="26"/>
      <c r="E53" s="25">
        <v>0</v>
      </c>
      <c r="F53" s="26"/>
      <c r="G53" s="1">
        <f t="shared" si="4"/>
        <v>0</v>
      </c>
      <c r="H53" s="26"/>
      <c r="I53" s="59">
        <f t="shared" si="5"/>
        <v>0</v>
      </c>
    </row>
    <row r="54" spans="1:9" x14ac:dyDescent="0.2">
      <c r="C54" s="24">
        <v>0</v>
      </c>
      <c r="D54" s="26"/>
      <c r="E54" s="25">
        <v>0</v>
      </c>
      <c r="F54" s="26"/>
      <c r="G54" s="1">
        <f t="shared" si="4"/>
        <v>0</v>
      </c>
      <c r="H54" s="26"/>
      <c r="I54" s="59">
        <f t="shared" si="5"/>
        <v>0</v>
      </c>
    </row>
    <row r="55" spans="1:9" x14ac:dyDescent="0.2">
      <c r="C55" s="24">
        <v>0</v>
      </c>
      <c r="D55" s="26"/>
      <c r="E55" s="25">
        <v>0</v>
      </c>
      <c r="F55" s="26"/>
      <c r="G55" s="1">
        <f t="shared" si="4"/>
        <v>0</v>
      </c>
      <c r="H55" s="26"/>
      <c r="I55" s="59">
        <f t="shared" si="5"/>
        <v>0</v>
      </c>
    </row>
    <row r="56" spans="1:9" x14ac:dyDescent="0.2">
      <c r="C56" s="24">
        <v>0</v>
      </c>
      <c r="D56" s="26"/>
      <c r="E56" s="25">
        <v>0</v>
      </c>
      <c r="F56" s="26"/>
      <c r="G56" s="1">
        <f t="shared" si="4"/>
        <v>0</v>
      </c>
      <c r="H56" s="26"/>
      <c r="I56" s="59">
        <f t="shared" si="5"/>
        <v>0</v>
      </c>
    </row>
    <row r="57" spans="1:9" x14ac:dyDescent="0.2">
      <c r="C57" s="24">
        <v>0</v>
      </c>
      <c r="D57" s="26"/>
      <c r="E57" s="25">
        <v>0</v>
      </c>
      <c r="F57" s="26"/>
      <c r="G57" s="1">
        <f t="shared" si="4"/>
        <v>0</v>
      </c>
      <c r="H57" s="26"/>
      <c r="I57" s="59">
        <f t="shared" si="5"/>
        <v>0</v>
      </c>
    </row>
    <row r="58" spans="1:9" x14ac:dyDescent="0.2">
      <c r="C58" s="27">
        <v>0</v>
      </c>
      <c r="D58" s="26"/>
      <c r="E58" s="28">
        <v>0</v>
      </c>
      <c r="F58" s="26"/>
      <c r="G58" s="2">
        <f t="shared" si="4"/>
        <v>0</v>
      </c>
      <c r="H58" s="26"/>
      <c r="I58" s="62">
        <f t="shared" si="5"/>
        <v>0</v>
      </c>
    </row>
    <row r="59" spans="1:9" x14ac:dyDescent="0.2">
      <c r="A59" s="20" t="s">
        <v>5</v>
      </c>
      <c r="C59" s="26"/>
      <c r="D59" s="26"/>
      <c r="E59" s="26"/>
      <c r="F59" s="26"/>
      <c r="G59" s="5">
        <f>SUM(G49:G58)</f>
        <v>0</v>
      </c>
      <c r="H59" s="5"/>
      <c r="I59" s="5">
        <f>SUM(I49:I58)</f>
        <v>0</v>
      </c>
    </row>
    <row r="60" spans="1:9" x14ac:dyDescent="0.2">
      <c r="A60" s="20"/>
      <c r="C60" s="26"/>
      <c r="D60" s="26"/>
      <c r="E60" s="26"/>
      <c r="F60" s="26"/>
      <c r="G60" s="5"/>
      <c r="H60" s="5"/>
      <c r="I60" s="5"/>
    </row>
    <row r="61" spans="1:9" x14ac:dyDescent="0.2">
      <c r="A61" s="52" t="s">
        <v>120</v>
      </c>
      <c r="B61" s="20"/>
    </row>
    <row r="62" spans="1:9" x14ac:dyDescent="0.2">
      <c r="A62" s="21" t="s">
        <v>2</v>
      </c>
      <c r="C62" s="21" t="s">
        <v>7</v>
      </c>
      <c r="E62" s="21" t="s">
        <v>6</v>
      </c>
      <c r="G62" s="23" t="s">
        <v>4</v>
      </c>
      <c r="I62" s="23" t="s">
        <v>67</v>
      </c>
    </row>
    <row r="63" spans="1:9" x14ac:dyDescent="0.2">
      <c r="C63" s="58">
        <v>0</v>
      </c>
      <c r="D63" s="26"/>
      <c r="E63" s="58">
        <v>0</v>
      </c>
      <c r="F63" s="26"/>
      <c r="G63" s="59">
        <f t="shared" ref="G63:G72" si="6">C63*E63</f>
        <v>0</v>
      </c>
      <c r="H63" s="26"/>
      <c r="I63" s="59">
        <f t="shared" ref="I63:I72" si="7">ROUND(SUM(G63+(G63*$C$9)),0)</f>
        <v>0</v>
      </c>
    </row>
    <row r="64" spans="1:9" x14ac:dyDescent="0.2">
      <c r="C64" s="58">
        <v>0</v>
      </c>
      <c r="D64" s="26"/>
      <c r="E64" s="58">
        <v>0</v>
      </c>
      <c r="F64" s="26"/>
      <c r="G64" s="59">
        <f t="shared" si="6"/>
        <v>0</v>
      </c>
      <c r="H64" s="26"/>
      <c r="I64" s="59">
        <f t="shared" si="7"/>
        <v>0</v>
      </c>
    </row>
    <row r="65" spans="1:9" x14ac:dyDescent="0.2">
      <c r="C65" s="58">
        <v>0</v>
      </c>
      <c r="D65" s="26"/>
      <c r="E65" s="58">
        <v>0</v>
      </c>
      <c r="F65" s="26"/>
      <c r="G65" s="59">
        <f t="shared" si="6"/>
        <v>0</v>
      </c>
      <c r="H65" s="26"/>
      <c r="I65" s="59">
        <f t="shared" si="7"/>
        <v>0</v>
      </c>
    </row>
    <row r="66" spans="1:9" x14ac:dyDescent="0.2">
      <c r="C66" s="58">
        <v>0</v>
      </c>
      <c r="D66" s="26"/>
      <c r="E66" s="58">
        <v>0</v>
      </c>
      <c r="F66" s="26"/>
      <c r="G66" s="59">
        <f t="shared" si="6"/>
        <v>0</v>
      </c>
      <c r="H66" s="26"/>
      <c r="I66" s="59">
        <f t="shared" si="7"/>
        <v>0</v>
      </c>
    </row>
    <row r="67" spans="1:9" x14ac:dyDescent="0.2">
      <c r="C67" s="58">
        <v>0</v>
      </c>
      <c r="D67" s="26"/>
      <c r="E67" s="58">
        <v>0</v>
      </c>
      <c r="F67" s="26"/>
      <c r="G67" s="59">
        <f t="shared" si="6"/>
        <v>0</v>
      </c>
      <c r="H67" s="26"/>
      <c r="I67" s="59">
        <f t="shared" si="7"/>
        <v>0</v>
      </c>
    </row>
    <row r="68" spans="1:9" x14ac:dyDescent="0.2">
      <c r="C68" s="58">
        <v>0</v>
      </c>
      <c r="D68" s="26"/>
      <c r="E68" s="58">
        <v>0</v>
      </c>
      <c r="F68" s="26"/>
      <c r="G68" s="59">
        <f t="shared" si="6"/>
        <v>0</v>
      </c>
      <c r="H68" s="26"/>
      <c r="I68" s="59">
        <f t="shared" si="7"/>
        <v>0</v>
      </c>
    </row>
    <row r="69" spans="1:9" x14ac:dyDescent="0.2">
      <c r="C69" s="58">
        <v>0</v>
      </c>
      <c r="D69" s="26"/>
      <c r="E69" s="58">
        <v>0</v>
      </c>
      <c r="F69" s="26"/>
      <c r="G69" s="59">
        <f t="shared" si="6"/>
        <v>0</v>
      </c>
      <c r="H69" s="26"/>
      <c r="I69" s="59">
        <f t="shared" si="7"/>
        <v>0</v>
      </c>
    </row>
    <row r="70" spans="1:9" x14ac:dyDescent="0.2">
      <c r="C70" s="58">
        <v>0</v>
      </c>
      <c r="D70" s="26"/>
      <c r="E70" s="58">
        <v>0</v>
      </c>
      <c r="F70" s="26"/>
      <c r="G70" s="59">
        <f t="shared" si="6"/>
        <v>0</v>
      </c>
      <c r="H70" s="26"/>
      <c r="I70" s="59">
        <f t="shared" si="7"/>
        <v>0</v>
      </c>
    </row>
    <row r="71" spans="1:9" x14ac:dyDescent="0.2">
      <c r="C71" s="58">
        <v>0</v>
      </c>
      <c r="D71" s="26"/>
      <c r="E71" s="58">
        <v>0</v>
      </c>
      <c r="F71" s="26"/>
      <c r="G71" s="59">
        <f t="shared" si="6"/>
        <v>0</v>
      </c>
      <c r="H71" s="26"/>
      <c r="I71" s="59">
        <f t="shared" si="7"/>
        <v>0</v>
      </c>
    </row>
    <row r="72" spans="1:9" x14ac:dyDescent="0.2">
      <c r="C72" s="61">
        <v>0</v>
      </c>
      <c r="D72" s="26"/>
      <c r="E72" s="61">
        <v>0</v>
      </c>
      <c r="F72" s="26"/>
      <c r="G72" s="62">
        <f t="shared" si="6"/>
        <v>0</v>
      </c>
      <c r="H72" s="26"/>
      <c r="I72" s="62">
        <f t="shared" si="7"/>
        <v>0</v>
      </c>
    </row>
    <row r="73" spans="1:9" x14ac:dyDescent="0.2">
      <c r="A73" s="20" t="s">
        <v>5</v>
      </c>
      <c r="C73" s="26"/>
      <c r="D73" s="26"/>
      <c r="E73" s="26"/>
      <c r="F73" s="26"/>
      <c r="G73" s="5">
        <f>SUM(G63:G72)</f>
        <v>0</v>
      </c>
      <c r="H73" s="5"/>
      <c r="I73" s="5">
        <f>SUM(I63:I72)</f>
        <v>0</v>
      </c>
    </row>
    <row r="76" spans="1:9" x14ac:dyDescent="0.2">
      <c r="A76" s="20" t="s">
        <v>8</v>
      </c>
    </row>
    <row r="77" spans="1:9" x14ac:dyDescent="0.2">
      <c r="A77" s="21" t="s">
        <v>2</v>
      </c>
      <c r="C77" s="21" t="s">
        <v>3</v>
      </c>
      <c r="D77" s="22"/>
      <c r="E77" s="21" t="s">
        <v>1</v>
      </c>
      <c r="G77" s="23" t="s">
        <v>4</v>
      </c>
      <c r="I77" s="23" t="s">
        <v>67</v>
      </c>
    </row>
    <row r="78" spans="1:9" x14ac:dyDescent="0.2">
      <c r="C78" s="57">
        <v>0</v>
      </c>
      <c r="E78" s="58">
        <v>0</v>
      </c>
      <c r="F78" s="26"/>
      <c r="G78" s="59">
        <f t="shared" ref="G78:G87" si="8">C78*E78</f>
        <v>0</v>
      </c>
      <c r="H78" s="26"/>
      <c r="I78" s="59">
        <f t="shared" ref="I78:I87" si="9">ROUND(SUM(G78+(G78*$C$9)),0)</f>
        <v>0</v>
      </c>
    </row>
    <row r="79" spans="1:9" x14ac:dyDescent="0.2">
      <c r="C79" s="57">
        <v>0</v>
      </c>
      <c r="E79" s="58">
        <v>0</v>
      </c>
      <c r="F79" s="26"/>
      <c r="G79" s="59">
        <f t="shared" si="8"/>
        <v>0</v>
      </c>
      <c r="H79" s="26"/>
      <c r="I79" s="59">
        <f t="shared" si="9"/>
        <v>0</v>
      </c>
    </row>
    <row r="80" spans="1:9" x14ac:dyDescent="0.2">
      <c r="C80" s="57">
        <v>0</v>
      </c>
      <c r="E80" s="58">
        <v>0</v>
      </c>
      <c r="F80" s="26"/>
      <c r="G80" s="59">
        <f t="shared" si="8"/>
        <v>0</v>
      </c>
      <c r="H80" s="26"/>
      <c r="I80" s="59">
        <f t="shared" si="9"/>
        <v>0</v>
      </c>
    </row>
    <row r="81" spans="1:9" x14ac:dyDescent="0.2">
      <c r="C81" s="57">
        <v>0</v>
      </c>
      <c r="E81" s="58">
        <v>0</v>
      </c>
      <c r="F81" s="26"/>
      <c r="G81" s="59">
        <f t="shared" si="8"/>
        <v>0</v>
      </c>
      <c r="H81" s="26"/>
      <c r="I81" s="59">
        <f t="shared" si="9"/>
        <v>0</v>
      </c>
    </row>
    <row r="82" spans="1:9" x14ac:dyDescent="0.2">
      <c r="C82" s="57">
        <v>0</v>
      </c>
      <c r="E82" s="58">
        <v>0</v>
      </c>
      <c r="F82" s="26"/>
      <c r="G82" s="59">
        <f t="shared" si="8"/>
        <v>0</v>
      </c>
      <c r="H82" s="26"/>
      <c r="I82" s="59">
        <f t="shared" si="9"/>
        <v>0</v>
      </c>
    </row>
    <row r="83" spans="1:9" x14ac:dyDescent="0.2">
      <c r="C83" s="57">
        <v>0</v>
      </c>
      <c r="E83" s="58">
        <v>0</v>
      </c>
      <c r="F83" s="26"/>
      <c r="G83" s="59">
        <f t="shared" si="8"/>
        <v>0</v>
      </c>
      <c r="H83" s="26"/>
      <c r="I83" s="59">
        <f t="shared" si="9"/>
        <v>0</v>
      </c>
    </row>
    <row r="84" spans="1:9" x14ac:dyDescent="0.2">
      <c r="C84" s="57">
        <v>0</v>
      </c>
      <c r="E84" s="58">
        <v>0</v>
      </c>
      <c r="F84" s="26"/>
      <c r="G84" s="59">
        <f t="shared" si="8"/>
        <v>0</v>
      </c>
      <c r="H84" s="26"/>
      <c r="I84" s="59">
        <f t="shared" si="9"/>
        <v>0</v>
      </c>
    </row>
    <row r="85" spans="1:9" x14ac:dyDescent="0.2">
      <c r="C85" s="57">
        <v>0</v>
      </c>
      <c r="E85" s="58">
        <v>0</v>
      </c>
      <c r="F85" s="26"/>
      <c r="G85" s="59">
        <f t="shared" si="8"/>
        <v>0</v>
      </c>
      <c r="H85" s="26"/>
      <c r="I85" s="59">
        <f t="shared" si="9"/>
        <v>0</v>
      </c>
    </row>
    <row r="86" spans="1:9" x14ac:dyDescent="0.2">
      <c r="C86" s="57">
        <v>0</v>
      </c>
      <c r="E86" s="58">
        <v>0</v>
      </c>
      <c r="F86" s="26"/>
      <c r="G86" s="59">
        <f t="shared" si="8"/>
        <v>0</v>
      </c>
      <c r="H86" s="26"/>
      <c r="I86" s="59">
        <f t="shared" si="9"/>
        <v>0</v>
      </c>
    </row>
    <row r="87" spans="1:9" x14ac:dyDescent="0.2">
      <c r="C87" s="60">
        <v>0</v>
      </c>
      <c r="E87" s="61">
        <v>0</v>
      </c>
      <c r="F87" s="26"/>
      <c r="G87" s="62">
        <f t="shared" si="8"/>
        <v>0</v>
      </c>
      <c r="H87" s="26"/>
      <c r="I87" s="62">
        <f t="shared" si="9"/>
        <v>0</v>
      </c>
    </row>
    <row r="88" spans="1:9" x14ac:dyDescent="0.2">
      <c r="A88" s="20" t="s">
        <v>5</v>
      </c>
      <c r="E88" s="26"/>
      <c r="F88" s="26"/>
      <c r="G88" s="5">
        <f>SUM(G78:G87)</f>
        <v>0</v>
      </c>
      <c r="H88" s="5"/>
      <c r="I88" s="5">
        <f>SUM(I78:I87)</f>
        <v>0</v>
      </c>
    </row>
    <row r="89" spans="1:9" x14ac:dyDescent="0.2">
      <c r="E89" s="26"/>
      <c r="F89" s="26"/>
      <c r="G89" s="26"/>
      <c r="H89" s="26"/>
      <c r="I89" s="26"/>
    </row>
    <row r="90" spans="1:9" x14ac:dyDescent="0.2">
      <c r="A90" s="18" t="s">
        <v>9</v>
      </c>
      <c r="E90" s="26"/>
      <c r="F90" s="26"/>
      <c r="G90" s="5">
        <f>SUM(G29+G44+G59+G73+G88)</f>
        <v>0</v>
      </c>
      <c r="H90" s="5"/>
      <c r="I90" s="5">
        <f>SUM(I29+I44+I59+I73+I88)</f>
        <v>0</v>
      </c>
    </row>
    <row r="91" spans="1:9" x14ac:dyDescent="0.2">
      <c r="A91" s="18"/>
      <c r="E91" s="26"/>
      <c r="F91" s="26"/>
      <c r="G91" s="5"/>
      <c r="H91" s="5"/>
      <c r="I91" s="5"/>
    </row>
    <row r="92" spans="1:9" x14ac:dyDescent="0.2">
      <c r="A92" s="19" t="s">
        <v>121</v>
      </c>
      <c r="G92" s="3">
        <f>ROUND(+G29*$C$10,0)</f>
        <v>0</v>
      </c>
      <c r="H92" s="26"/>
      <c r="I92" s="3">
        <f>ROUND(+I29*$C$10,0)</f>
        <v>0</v>
      </c>
    </row>
    <row r="93" spans="1:9" x14ac:dyDescent="0.2">
      <c r="A93" s="19" t="s">
        <v>66</v>
      </c>
      <c r="G93" s="4">
        <f>ROUND(+G44*$C$12,0)</f>
        <v>0</v>
      </c>
      <c r="H93" s="26"/>
      <c r="I93" s="4">
        <f>ROUND(+I44*$C$12,0)</f>
        <v>0</v>
      </c>
    </row>
    <row r="94" spans="1:9" x14ac:dyDescent="0.2">
      <c r="A94" s="19" t="s">
        <v>115</v>
      </c>
      <c r="G94" s="4">
        <f>ROUND(+G59*$C$11,0)</f>
        <v>0</v>
      </c>
      <c r="H94" s="26"/>
      <c r="I94" s="4">
        <f>ROUND(+I59*$C$11,0)</f>
        <v>0</v>
      </c>
    </row>
    <row r="95" spans="1:9" x14ac:dyDescent="0.2">
      <c r="A95" s="19" t="s">
        <v>10</v>
      </c>
      <c r="G95" s="4">
        <f>ROUND(+G73*$C$12,0)</f>
        <v>0</v>
      </c>
      <c r="H95" s="26"/>
      <c r="I95" s="4">
        <f>ROUND(+I73*$C$12,0)</f>
        <v>0</v>
      </c>
    </row>
    <row r="96" spans="1:9" x14ac:dyDescent="0.2">
      <c r="A96" s="18" t="s">
        <v>14</v>
      </c>
      <c r="G96" s="5">
        <f>SUM(G92:G95)</f>
        <v>0</v>
      </c>
      <c r="H96" s="26"/>
      <c r="I96" s="5">
        <f>SUM(I92:I95)</f>
        <v>0</v>
      </c>
    </row>
    <row r="97" spans="1:9" x14ac:dyDescent="0.2">
      <c r="A97" s="18"/>
      <c r="E97" s="26"/>
      <c r="F97" s="26"/>
      <c r="G97" s="26"/>
      <c r="H97" s="26"/>
      <c r="I97" s="26"/>
    </row>
    <row r="98" spans="1:9" x14ac:dyDescent="0.2">
      <c r="A98" s="20" t="s">
        <v>13</v>
      </c>
      <c r="E98" s="26"/>
      <c r="F98" s="26"/>
      <c r="G98" s="5">
        <f>G90+G96</f>
        <v>0</v>
      </c>
      <c r="H98" s="26"/>
      <c r="I98" s="5">
        <f>I90+I96</f>
        <v>0</v>
      </c>
    </row>
    <row r="101" spans="1:9" x14ac:dyDescent="0.2">
      <c r="A101" s="20" t="s">
        <v>16</v>
      </c>
    </row>
    <row r="102" spans="1:9" x14ac:dyDescent="0.2">
      <c r="A102" s="31" t="s">
        <v>17</v>
      </c>
    </row>
    <row r="103" spans="1:9" x14ac:dyDescent="0.2">
      <c r="G103" s="26">
        <v>0</v>
      </c>
      <c r="H103" s="26"/>
      <c r="I103" s="59">
        <f>ROUND(SUM(G103+(G103*$C$8)),0)</f>
        <v>0</v>
      </c>
    </row>
    <row r="104" spans="1:9" x14ac:dyDescent="0.2">
      <c r="G104" s="26">
        <v>0</v>
      </c>
      <c r="H104" s="26"/>
      <c r="I104" s="59">
        <f>ROUND(SUM(G104+(G104*$C$8)),0)</f>
        <v>0</v>
      </c>
    </row>
    <row r="105" spans="1:9" x14ac:dyDescent="0.2">
      <c r="G105" s="32">
        <v>0</v>
      </c>
      <c r="H105" s="26"/>
      <c r="I105" s="62">
        <f>ROUND(SUM(G105+(G105*$C$8)),0)</f>
        <v>0</v>
      </c>
    </row>
    <row r="106" spans="1:9" x14ac:dyDescent="0.2">
      <c r="A106" s="20" t="s">
        <v>5</v>
      </c>
      <c r="G106" s="5">
        <f>SUM(G103:G105)</f>
        <v>0</v>
      </c>
      <c r="H106" s="26"/>
      <c r="I106" s="5">
        <f>SUM(I103:I105)</f>
        <v>0</v>
      </c>
    </row>
    <row r="107" spans="1:9" x14ac:dyDescent="0.2">
      <c r="A107" s="19" t="s">
        <v>18</v>
      </c>
      <c r="G107" s="26"/>
      <c r="H107" s="26"/>
      <c r="I107" s="26"/>
    </row>
    <row r="108" spans="1:9" x14ac:dyDescent="0.2">
      <c r="G108" s="26"/>
      <c r="H108" s="26"/>
      <c r="I108" s="26"/>
    </row>
    <row r="109" spans="1:9" x14ac:dyDescent="0.2">
      <c r="A109" s="20" t="s">
        <v>122</v>
      </c>
      <c r="G109" s="26"/>
      <c r="H109" s="26"/>
      <c r="I109" s="26"/>
    </row>
    <row r="110" spans="1:9" x14ac:dyDescent="0.2">
      <c r="A110" s="31" t="s">
        <v>56</v>
      </c>
      <c r="G110" s="26"/>
      <c r="H110" s="26"/>
      <c r="I110" s="26"/>
    </row>
    <row r="111" spans="1:9" x14ac:dyDescent="0.2">
      <c r="A111" s="34"/>
      <c r="G111" s="26">
        <v>0</v>
      </c>
      <c r="H111" s="26"/>
      <c r="I111" s="26">
        <v>0</v>
      </c>
    </row>
    <row r="112" spans="1:9" x14ac:dyDescent="0.2">
      <c r="G112" s="26">
        <v>0</v>
      </c>
      <c r="H112" s="26"/>
      <c r="I112" s="26">
        <v>0</v>
      </c>
    </row>
    <row r="113" spans="1:9" x14ac:dyDescent="0.2">
      <c r="G113" s="26">
        <v>0</v>
      </c>
      <c r="H113" s="26"/>
      <c r="I113" s="26">
        <v>0</v>
      </c>
    </row>
    <row r="114" spans="1:9" x14ac:dyDescent="0.2">
      <c r="G114" s="32">
        <v>0</v>
      </c>
      <c r="H114" s="26"/>
      <c r="I114" s="32">
        <v>0</v>
      </c>
    </row>
    <row r="115" spans="1:9" x14ac:dyDescent="0.2">
      <c r="A115" s="20" t="s">
        <v>5</v>
      </c>
      <c r="G115" s="5">
        <f>SUM(G111:G114)</f>
        <v>0</v>
      </c>
      <c r="H115" s="26"/>
      <c r="I115" s="5">
        <f>SUM(I111:I114)</f>
        <v>0</v>
      </c>
    </row>
    <row r="116" spans="1:9" x14ac:dyDescent="0.2">
      <c r="G116" s="26"/>
      <c r="H116" s="26"/>
      <c r="I116" s="26"/>
    </row>
    <row r="117" spans="1:9" x14ac:dyDescent="0.2">
      <c r="G117" s="26"/>
      <c r="H117" s="26"/>
      <c r="I117" s="26"/>
    </row>
    <row r="118" spans="1:9" x14ac:dyDescent="0.2">
      <c r="A118" s="20" t="s">
        <v>20</v>
      </c>
      <c r="G118" s="26"/>
      <c r="H118" s="26"/>
      <c r="I118" s="26"/>
    </row>
    <row r="119" spans="1:9" x14ac:dyDescent="0.2">
      <c r="A119" s="31" t="s">
        <v>19</v>
      </c>
      <c r="G119" s="26"/>
      <c r="H119" s="26"/>
      <c r="I119" s="26"/>
    </row>
    <row r="120" spans="1:9" x14ac:dyDescent="0.2">
      <c r="G120" s="26">
        <v>0</v>
      </c>
      <c r="H120" s="26"/>
      <c r="I120" s="59">
        <f t="shared" ref="I120:I131" si="10">ROUND(SUM(G120+(G120*$C$8)),0)</f>
        <v>0</v>
      </c>
    </row>
    <row r="121" spans="1:9" x14ac:dyDescent="0.2">
      <c r="G121" s="26">
        <v>0</v>
      </c>
      <c r="H121" s="26"/>
      <c r="I121" s="59">
        <f t="shared" si="10"/>
        <v>0</v>
      </c>
    </row>
    <row r="122" spans="1:9" x14ac:dyDescent="0.2">
      <c r="G122" s="26">
        <v>0</v>
      </c>
      <c r="H122" s="26"/>
      <c r="I122" s="59">
        <f t="shared" si="10"/>
        <v>0</v>
      </c>
    </row>
    <row r="123" spans="1:9" x14ac:dyDescent="0.2">
      <c r="G123" s="26">
        <v>0</v>
      </c>
      <c r="H123" s="26"/>
      <c r="I123" s="59">
        <f t="shared" si="10"/>
        <v>0</v>
      </c>
    </row>
    <row r="124" spans="1:9" x14ac:dyDescent="0.2">
      <c r="G124" s="26">
        <v>0</v>
      </c>
      <c r="H124" s="26"/>
      <c r="I124" s="59">
        <f t="shared" si="10"/>
        <v>0</v>
      </c>
    </row>
    <row r="125" spans="1:9" x14ac:dyDescent="0.2">
      <c r="G125" s="26">
        <v>0</v>
      </c>
      <c r="H125" s="26"/>
      <c r="I125" s="59">
        <f t="shared" si="10"/>
        <v>0</v>
      </c>
    </row>
    <row r="126" spans="1:9" x14ac:dyDescent="0.2">
      <c r="G126" s="26">
        <v>0</v>
      </c>
      <c r="H126" s="26"/>
      <c r="I126" s="59">
        <f t="shared" si="10"/>
        <v>0</v>
      </c>
    </row>
    <row r="127" spans="1:9" x14ac:dyDescent="0.2">
      <c r="G127" s="26">
        <v>0</v>
      </c>
      <c r="H127" s="26"/>
      <c r="I127" s="59">
        <f t="shared" si="10"/>
        <v>0</v>
      </c>
    </row>
    <row r="128" spans="1:9" x14ac:dyDescent="0.2">
      <c r="G128" s="26">
        <v>0</v>
      </c>
      <c r="H128" s="26"/>
      <c r="I128" s="59">
        <f t="shared" si="10"/>
        <v>0</v>
      </c>
    </row>
    <row r="129" spans="1:9" x14ac:dyDescent="0.2">
      <c r="G129" s="26">
        <v>0</v>
      </c>
      <c r="H129" s="26"/>
      <c r="I129" s="59">
        <f t="shared" si="10"/>
        <v>0</v>
      </c>
    </row>
    <row r="130" spans="1:9" x14ac:dyDescent="0.2">
      <c r="G130" s="26">
        <v>0</v>
      </c>
      <c r="H130" s="26"/>
      <c r="I130" s="59">
        <f t="shared" si="10"/>
        <v>0</v>
      </c>
    </row>
    <row r="131" spans="1:9" x14ac:dyDescent="0.2">
      <c r="G131" s="32">
        <v>0</v>
      </c>
      <c r="H131" s="26"/>
      <c r="I131" s="62">
        <f t="shared" si="10"/>
        <v>0</v>
      </c>
    </row>
    <row r="132" spans="1:9" x14ac:dyDescent="0.2">
      <c r="A132" s="20" t="s">
        <v>5</v>
      </c>
      <c r="G132" s="5">
        <f>SUM(G120:G131)</f>
        <v>0</v>
      </c>
      <c r="H132" s="26"/>
      <c r="I132" s="5">
        <f>SUM(I120:I131)</f>
        <v>0</v>
      </c>
    </row>
    <row r="133" spans="1:9" x14ac:dyDescent="0.2">
      <c r="G133" s="26"/>
      <c r="H133" s="26"/>
      <c r="I133" s="26"/>
    </row>
    <row r="134" spans="1:9" x14ac:dyDescent="0.2">
      <c r="G134" s="26"/>
      <c r="H134" s="26"/>
      <c r="I134" s="26"/>
    </row>
    <row r="135" spans="1:9" x14ac:dyDescent="0.2">
      <c r="A135" s="20" t="s">
        <v>21</v>
      </c>
      <c r="G135" s="26"/>
      <c r="H135" s="26"/>
      <c r="I135" s="26"/>
    </row>
    <row r="136" spans="1:9" x14ac:dyDescent="0.2">
      <c r="A136" s="33" t="s">
        <v>22</v>
      </c>
      <c r="G136" s="26">
        <v>0</v>
      </c>
      <c r="H136" s="26"/>
      <c r="I136" s="59">
        <f>ROUND(SUM(G136+(G136*$C$8)),0)</f>
        <v>0</v>
      </c>
    </row>
    <row r="137" spans="1:9" x14ac:dyDescent="0.2">
      <c r="A137" s="33" t="s">
        <v>23</v>
      </c>
      <c r="G137" s="32">
        <v>0</v>
      </c>
      <c r="H137" s="26"/>
      <c r="I137" s="62">
        <f>ROUND(SUM(G137+(G137*$C$8)),0)</f>
        <v>0</v>
      </c>
    </row>
    <row r="138" spans="1:9" x14ac:dyDescent="0.2">
      <c r="A138" s="20" t="s">
        <v>24</v>
      </c>
      <c r="G138" s="5">
        <f>SUM(G136:G137)</f>
        <v>0</v>
      </c>
      <c r="H138" s="26"/>
      <c r="I138" s="5">
        <f>SUM(I136:I137)</f>
        <v>0</v>
      </c>
    </row>
    <row r="139" spans="1:9" x14ac:dyDescent="0.2">
      <c r="G139" s="26"/>
      <c r="H139" s="26"/>
      <c r="I139" s="26"/>
    </row>
    <row r="140" spans="1:9" x14ac:dyDescent="0.2">
      <c r="G140" s="26"/>
      <c r="H140" s="26"/>
      <c r="I140" s="26"/>
    </row>
    <row r="141" spans="1:9" x14ac:dyDescent="0.2">
      <c r="A141" s="20" t="s">
        <v>25</v>
      </c>
      <c r="G141" s="26"/>
      <c r="H141" s="26"/>
      <c r="I141" s="26"/>
    </row>
    <row r="142" spans="1:9" x14ac:dyDescent="0.2">
      <c r="A142" s="31" t="s">
        <v>19</v>
      </c>
      <c r="G142" s="26"/>
      <c r="H142" s="26"/>
      <c r="I142" s="26"/>
    </row>
    <row r="143" spans="1:9" x14ac:dyDescent="0.2">
      <c r="G143" s="26">
        <v>0</v>
      </c>
      <c r="H143" s="26"/>
      <c r="I143" s="59">
        <f>ROUND(SUM(G143+(G143*$C$8)),0)</f>
        <v>0</v>
      </c>
    </row>
    <row r="144" spans="1:9" x14ac:dyDescent="0.2">
      <c r="G144" s="26">
        <v>0</v>
      </c>
      <c r="H144" s="26"/>
      <c r="I144" s="59">
        <f>ROUND(SUM(G144+(G144*$C$8)),0)</f>
        <v>0</v>
      </c>
    </row>
    <row r="145" spans="1:9" x14ac:dyDescent="0.2">
      <c r="G145" s="32">
        <v>0</v>
      </c>
      <c r="H145" s="26"/>
      <c r="I145" s="62">
        <f>ROUND(SUM(G145+(G145*$C$8)),0)</f>
        <v>0</v>
      </c>
    </row>
    <row r="146" spans="1:9" x14ac:dyDescent="0.2">
      <c r="A146" s="20" t="s">
        <v>5</v>
      </c>
      <c r="G146" s="5">
        <f>SUM(G143:G145)</f>
        <v>0</v>
      </c>
      <c r="H146" s="26"/>
      <c r="I146" s="5">
        <f>SUM(I143:I145)</f>
        <v>0</v>
      </c>
    </row>
    <row r="147" spans="1:9" x14ac:dyDescent="0.2">
      <c r="G147" s="26"/>
      <c r="H147" s="26"/>
      <c r="I147" s="26"/>
    </row>
    <row r="148" spans="1:9" x14ac:dyDescent="0.2">
      <c r="G148" s="26"/>
      <c r="H148" s="26"/>
      <c r="I148" s="26"/>
    </row>
    <row r="149" spans="1:9" x14ac:dyDescent="0.2">
      <c r="A149" s="20" t="s">
        <v>27</v>
      </c>
      <c r="G149" s="26"/>
      <c r="H149" s="26"/>
      <c r="I149" s="26"/>
    </row>
    <row r="150" spans="1:9" x14ac:dyDescent="0.2">
      <c r="A150" s="31" t="s">
        <v>19</v>
      </c>
      <c r="G150" s="26"/>
      <c r="H150" s="26"/>
      <c r="I150" s="26"/>
    </row>
    <row r="151" spans="1:9" x14ac:dyDescent="0.2">
      <c r="G151" s="26">
        <v>0</v>
      </c>
      <c r="H151" s="26"/>
      <c r="I151" s="59">
        <f>ROUND(SUM(G151+(G151*$C$8)),0)</f>
        <v>0</v>
      </c>
    </row>
    <row r="152" spans="1:9" x14ac:dyDescent="0.2">
      <c r="G152" s="26">
        <v>0</v>
      </c>
      <c r="H152" s="26"/>
      <c r="I152" s="59">
        <f>ROUND(SUM(G152+(G152*$C$8)),0)</f>
        <v>0</v>
      </c>
    </row>
    <row r="153" spans="1:9" x14ac:dyDescent="0.2">
      <c r="G153" s="32">
        <v>0</v>
      </c>
      <c r="H153" s="26"/>
      <c r="I153" s="62">
        <f>ROUND(SUM(G153+(G153*$C$8)),0)</f>
        <v>0</v>
      </c>
    </row>
    <row r="154" spans="1:9" x14ac:dyDescent="0.2">
      <c r="A154" s="20" t="s">
        <v>5</v>
      </c>
      <c r="G154" s="5">
        <f>SUM(G151:G153)</f>
        <v>0</v>
      </c>
      <c r="H154" s="26"/>
      <c r="I154" s="5">
        <f>SUM(I151:I153)</f>
        <v>0</v>
      </c>
    </row>
    <row r="155" spans="1:9" x14ac:dyDescent="0.2">
      <c r="A155" s="19" t="s">
        <v>18</v>
      </c>
      <c r="G155" s="26"/>
      <c r="H155" s="26"/>
      <c r="I155" s="26"/>
    </row>
    <row r="156" spans="1:9" x14ac:dyDescent="0.2">
      <c r="G156" s="26"/>
      <c r="H156" s="26"/>
      <c r="I156" s="26"/>
    </row>
    <row r="157" spans="1:9" x14ac:dyDescent="0.2">
      <c r="A157" s="20" t="s">
        <v>28</v>
      </c>
      <c r="G157" s="26"/>
      <c r="H157" s="26"/>
      <c r="I157" s="26"/>
    </row>
    <row r="158" spans="1:9" x14ac:dyDescent="0.2">
      <c r="A158" s="31" t="s">
        <v>19</v>
      </c>
      <c r="G158" s="26">
        <v>0</v>
      </c>
      <c r="H158" s="26"/>
      <c r="I158" s="59">
        <f>ROUND(SUM(G158+(G158*$C$8)),0)</f>
        <v>0</v>
      </c>
    </row>
    <row r="159" spans="1:9" x14ac:dyDescent="0.2">
      <c r="G159" s="26">
        <v>0</v>
      </c>
      <c r="H159" s="26"/>
      <c r="I159" s="59">
        <f>ROUND(SUM(G159+(G159*$C$8)),0)</f>
        <v>0</v>
      </c>
    </row>
    <row r="160" spans="1:9" x14ac:dyDescent="0.2">
      <c r="G160" s="26">
        <v>0</v>
      </c>
      <c r="H160" s="26"/>
      <c r="I160" s="59">
        <f>ROUND(SUM(G160+(G160*$C$8)),0)</f>
        <v>0</v>
      </c>
    </row>
    <row r="161" spans="1:11" x14ac:dyDescent="0.2">
      <c r="G161" s="26">
        <v>0</v>
      </c>
      <c r="H161" s="26"/>
      <c r="I161" s="59">
        <f>ROUND(SUM(G161+(G161*$C$8)),0)</f>
        <v>0</v>
      </c>
    </row>
    <row r="162" spans="1:11" x14ac:dyDescent="0.2">
      <c r="G162" s="26">
        <v>0</v>
      </c>
      <c r="H162" s="26"/>
      <c r="I162" s="59">
        <f>ROUND(SUM(G162+(G162*$C$8)),0)</f>
        <v>0</v>
      </c>
    </row>
    <row r="163" spans="1:11" x14ac:dyDescent="0.2">
      <c r="G163" s="26"/>
      <c r="H163" s="26"/>
      <c r="I163" s="59"/>
      <c r="K163" s="33" t="s">
        <v>58</v>
      </c>
    </row>
    <row r="164" spans="1:11" x14ac:dyDescent="0.2">
      <c r="A164" s="34" t="s">
        <v>57</v>
      </c>
      <c r="G164" s="26">
        <v>0</v>
      </c>
      <c r="H164" s="26"/>
      <c r="I164" s="59">
        <f>ROUND(SUM(G164+(G164*$C$8)),0)</f>
        <v>0</v>
      </c>
      <c r="K164" s="26">
        <f>SUM(G164:I164)</f>
        <v>0</v>
      </c>
    </row>
    <row r="165" spans="1:11" x14ac:dyDescent="0.2">
      <c r="G165" s="26"/>
      <c r="H165" s="26"/>
      <c r="I165" s="59"/>
      <c r="K165" s="33" t="s">
        <v>30</v>
      </c>
    </row>
    <row r="166" spans="1:11" x14ac:dyDescent="0.2">
      <c r="A166" s="34" t="s">
        <v>29</v>
      </c>
      <c r="G166" s="32">
        <v>0</v>
      </c>
      <c r="H166" s="26"/>
      <c r="I166" s="62">
        <f>ROUND(SUM(G166+(G166*$C$8)),0)</f>
        <v>0</v>
      </c>
      <c r="K166" s="26">
        <f>SUM(G166:I166)</f>
        <v>0</v>
      </c>
    </row>
    <row r="167" spans="1:11" x14ac:dyDescent="0.2">
      <c r="A167" s="20" t="s">
        <v>5</v>
      </c>
      <c r="G167" s="5">
        <f>SUM(G158:G166)</f>
        <v>0</v>
      </c>
      <c r="H167" s="26"/>
      <c r="I167" s="5">
        <f>SUM(I158:I166)</f>
        <v>0</v>
      </c>
    </row>
    <row r="168" spans="1:11" x14ac:dyDescent="0.2">
      <c r="G168" s="26"/>
      <c r="H168" s="26"/>
      <c r="I168" s="26"/>
    </row>
    <row r="169" spans="1:11" x14ac:dyDescent="0.2">
      <c r="A169" s="18" t="s">
        <v>31</v>
      </c>
      <c r="G169" s="5">
        <f>SUM(G98+G106+G115+G132+G138+G146+G154+G167)</f>
        <v>0</v>
      </c>
      <c r="H169" s="5"/>
      <c r="I169" s="5">
        <f>SUM(I98+I106+I115+I132+I138+I146+I154+I167)</f>
        <v>0</v>
      </c>
    </row>
    <row r="170" spans="1:11" x14ac:dyDescent="0.2">
      <c r="G170" s="35">
        <f>SUM(G98+G106+G132+G154+G167-G166-G164)</f>
        <v>0</v>
      </c>
      <c r="H170" s="35"/>
      <c r="I170" s="35">
        <f>SUM(I98+I106+I132+I154+I167-I166-I164)</f>
        <v>0</v>
      </c>
    </row>
    <row r="171" spans="1:11" x14ac:dyDescent="0.2">
      <c r="G171" s="26"/>
      <c r="H171" s="26"/>
      <c r="I171" s="26"/>
    </row>
    <row r="172" spans="1:11" x14ac:dyDescent="0.2">
      <c r="A172" s="20" t="s">
        <v>32</v>
      </c>
      <c r="G172" s="26"/>
      <c r="H172" s="26"/>
      <c r="I172" s="26"/>
    </row>
    <row r="173" spans="1:11" x14ac:dyDescent="0.2">
      <c r="A173" s="33" t="s">
        <v>35</v>
      </c>
      <c r="G173" s="26"/>
      <c r="H173" s="26"/>
      <c r="I173" s="26"/>
      <c r="K173" s="33" t="s">
        <v>68</v>
      </c>
    </row>
    <row r="174" spans="1:11" x14ac:dyDescent="0.2">
      <c r="E174" s="22" t="s">
        <v>33</v>
      </c>
      <c r="G174" s="32">
        <v>0</v>
      </c>
      <c r="H174" s="26"/>
      <c r="I174" s="32">
        <v>0</v>
      </c>
      <c r="K174" s="26">
        <f>SUM(G174:I174)</f>
        <v>0</v>
      </c>
    </row>
    <row r="175" spans="1:11" x14ac:dyDescent="0.2">
      <c r="E175" s="22" t="s">
        <v>34</v>
      </c>
      <c r="G175" s="26">
        <v>0</v>
      </c>
      <c r="H175" s="26"/>
      <c r="I175" s="26">
        <v>0</v>
      </c>
      <c r="K175" s="26">
        <f>SUM(G175:I175)</f>
        <v>0</v>
      </c>
    </row>
    <row r="176" spans="1:11" x14ac:dyDescent="0.2">
      <c r="G176" s="41">
        <f>IF(G174+G175&gt;=25000,"25,000",G174+G175)</f>
        <v>0</v>
      </c>
      <c r="H176" s="35"/>
      <c r="I176" s="63">
        <f>IF(I174+I175+G176&gt;=25000, 25000-G176, I174+I175)</f>
        <v>0</v>
      </c>
    </row>
    <row r="177" spans="1:11" x14ac:dyDescent="0.2">
      <c r="A177" s="33" t="s">
        <v>36</v>
      </c>
      <c r="G177" s="26"/>
      <c r="H177" s="26"/>
      <c r="I177" s="26"/>
    </row>
    <row r="178" spans="1:11" x14ac:dyDescent="0.2">
      <c r="E178" s="22" t="s">
        <v>33</v>
      </c>
      <c r="G178" s="32">
        <v>0</v>
      </c>
      <c r="H178" s="26"/>
      <c r="I178" s="32">
        <v>0</v>
      </c>
      <c r="K178" s="26">
        <f>SUM(G178:I178)</f>
        <v>0</v>
      </c>
    </row>
    <row r="179" spans="1:11" x14ac:dyDescent="0.2">
      <c r="E179" s="22" t="s">
        <v>34</v>
      </c>
      <c r="G179" s="26">
        <v>0</v>
      </c>
      <c r="H179" s="26"/>
      <c r="I179" s="26">
        <v>0</v>
      </c>
      <c r="K179" s="26">
        <f>SUM(G179:I179)</f>
        <v>0</v>
      </c>
    </row>
    <row r="180" spans="1:11" x14ac:dyDescent="0.2">
      <c r="G180" s="41">
        <f>IF(G178+G179&gt;=25000,"25,000",G178+G179)</f>
        <v>0</v>
      </c>
      <c r="H180" s="35"/>
      <c r="I180" s="63">
        <f>IF(I178+I179+G180&gt;=25000, 25000-G180, I178+I179)</f>
        <v>0</v>
      </c>
    </row>
    <row r="181" spans="1:11" x14ac:dyDescent="0.2">
      <c r="A181" s="33" t="s">
        <v>59</v>
      </c>
      <c r="G181" s="26"/>
      <c r="H181" s="26"/>
      <c r="I181" s="26"/>
    </row>
    <row r="182" spans="1:11" x14ac:dyDescent="0.2">
      <c r="E182" s="22" t="s">
        <v>33</v>
      </c>
      <c r="G182" s="32">
        <v>0</v>
      </c>
      <c r="H182" s="26"/>
      <c r="I182" s="32">
        <v>0</v>
      </c>
      <c r="K182" s="26">
        <f>SUM(G182:I182)</f>
        <v>0</v>
      </c>
    </row>
    <row r="183" spans="1:11" x14ac:dyDescent="0.2">
      <c r="E183" s="22" t="s">
        <v>34</v>
      </c>
      <c r="G183" s="26">
        <v>0</v>
      </c>
      <c r="H183" s="26"/>
      <c r="I183" s="26">
        <v>0</v>
      </c>
      <c r="K183" s="26">
        <f>SUM(G183:I183)</f>
        <v>0</v>
      </c>
    </row>
    <row r="184" spans="1:11" x14ac:dyDescent="0.2">
      <c r="G184" s="41">
        <f>IF(G182+G183&gt;=25000,"25,000",G182+G183)</f>
        <v>0</v>
      </c>
      <c r="H184" s="35"/>
      <c r="I184" s="63">
        <f>IF(I182+I183+G184&gt;=25000, 25000-G184, I182+I183)</f>
        <v>0</v>
      </c>
    </row>
    <row r="185" spans="1:11" x14ac:dyDescent="0.2">
      <c r="A185" s="33" t="s">
        <v>37</v>
      </c>
      <c r="G185" s="26"/>
      <c r="H185" s="26"/>
      <c r="I185" s="26"/>
    </row>
    <row r="186" spans="1:11" x14ac:dyDescent="0.2">
      <c r="E186" s="22" t="s">
        <v>33</v>
      </c>
      <c r="G186" s="32">
        <v>0</v>
      </c>
      <c r="H186" s="26"/>
      <c r="I186" s="32">
        <v>0</v>
      </c>
      <c r="K186" s="26">
        <f>SUM(G186:I186)</f>
        <v>0</v>
      </c>
    </row>
    <row r="187" spans="1:11" x14ac:dyDescent="0.2">
      <c r="E187" s="22" t="s">
        <v>34</v>
      </c>
      <c r="G187" s="26">
        <v>0</v>
      </c>
      <c r="H187" s="26"/>
      <c r="I187" s="26">
        <v>0</v>
      </c>
      <c r="K187" s="26">
        <f>SUM(G187:I187)</f>
        <v>0</v>
      </c>
    </row>
    <row r="188" spans="1:11" x14ac:dyDescent="0.2">
      <c r="G188" s="41">
        <f>IF(G186+G187&gt;=25000,"25,000",G186+G187)</f>
        <v>0</v>
      </c>
      <c r="H188" s="35"/>
      <c r="I188" s="63">
        <f>IF(I186+I187+G188&gt;=25000, 25000-G188, I186+I187)</f>
        <v>0</v>
      </c>
    </row>
    <row r="189" spans="1:11" x14ac:dyDescent="0.2">
      <c r="G189" s="26"/>
      <c r="H189" s="26"/>
      <c r="I189" s="26"/>
    </row>
    <row r="190" spans="1:11" x14ac:dyDescent="0.2">
      <c r="A190" s="18" t="s">
        <v>38</v>
      </c>
      <c r="B190" s="18"/>
      <c r="C190" s="18"/>
      <c r="D190" s="18"/>
      <c r="E190" s="18"/>
      <c r="F190" s="18"/>
      <c r="G190" s="5">
        <f>SUM(G174+G178+G182+G186)</f>
        <v>0</v>
      </c>
      <c r="H190" s="5"/>
      <c r="I190" s="5">
        <f>SUM(I174+I178+I182+I186)</f>
        <v>0</v>
      </c>
      <c r="K190" s="5">
        <f>SUM(G190:I190)</f>
        <v>0</v>
      </c>
    </row>
    <row r="191" spans="1:11" x14ac:dyDescent="0.2">
      <c r="A191" s="18" t="s">
        <v>39</v>
      </c>
      <c r="B191" s="18"/>
      <c r="C191" s="18"/>
      <c r="D191" s="18"/>
      <c r="E191" s="18"/>
      <c r="F191" s="18"/>
      <c r="G191" s="5">
        <f>SUM(G175+G179+G183+G187)</f>
        <v>0</v>
      </c>
      <c r="H191" s="5"/>
      <c r="I191" s="5">
        <f>SUM(I175+I179+I183+I187)</f>
        <v>0</v>
      </c>
      <c r="K191" s="5">
        <f>SUM(G191:I191)</f>
        <v>0</v>
      </c>
    </row>
    <row r="192" spans="1:11" x14ac:dyDescent="0.2">
      <c r="G192" s="26"/>
      <c r="H192" s="26"/>
      <c r="I192" s="26"/>
    </row>
    <row r="193" spans="1:16" ht="18" x14ac:dyDescent="0.25">
      <c r="G193" s="26"/>
      <c r="H193" s="26"/>
      <c r="I193" s="26"/>
      <c r="O193" s="37"/>
      <c r="P193" s="37"/>
    </row>
    <row r="194" spans="1:16" ht="18" x14ac:dyDescent="0.25">
      <c r="G194" s="26"/>
      <c r="H194" s="26"/>
      <c r="I194" s="26"/>
      <c r="O194" s="37"/>
      <c r="P194" s="37"/>
    </row>
    <row r="195" spans="1:16" s="37" customFormat="1" ht="18.75" customHeight="1" x14ac:dyDescent="0.25">
      <c r="A195" s="36" t="s">
        <v>40</v>
      </c>
      <c r="G195" s="38">
        <f>SUM(G169+G190+G191)</f>
        <v>0</v>
      </c>
      <c r="H195" s="38"/>
      <c r="I195" s="38">
        <f>SUM(I169+I190+I191)</f>
        <v>0</v>
      </c>
    </row>
    <row r="196" spans="1:16" s="37" customFormat="1" ht="18.75" customHeight="1" x14ac:dyDescent="0.25">
      <c r="A196" s="36" t="s">
        <v>41</v>
      </c>
      <c r="G196" s="6">
        <f>IF(G176&gt;25000,"25000",G176)+IF(G180&gt;25000,"25000",G180)+IF(G184&gt;25000,"25000",G184)+IF(G188&gt;25000,"25000",G188)+G170</f>
        <v>0</v>
      </c>
      <c r="H196" s="38"/>
      <c r="I196" s="6">
        <f>IF(I176&gt;25000,"25000",I176)+IF(I180&gt;25000,"25000",I180)+IF(I184&gt;25000,"25000",I184)+IF(I188&gt;25000,"25000",I188)+I170</f>
        <v>0</v>
      </c>
    </row>
    <row r="197" spans="1:16" s="37" customFormat="1" ht="18.75" customHeight="1" x14ac:dyDescent="0.25">
      <c r="A197" s="36" t="s">
        <v>42</v>
      </c>
      <c r="G197" s="7">
        <f>ROUND(+G196*$C$13,0)</f>
        <v>0</v>
      </c>
      <c r="H197" s="38"/>
      <c r="I197" s="7">
        <f>ROUND(+I196*$C$13,0)</f>
        <v>0</v>
      </c>
      <c r="O197" s="19"/>
      <c r="P197" s="19"/>
    </row>
    <row r="198" spans="1:16" s="37" customFormat="1" ht="18.75" customHeight="1" x14ac:dyDescent="0.25">
      <c r="A198" s="36" t="s">
        <v>43</v>
      </c>
      <c r="G198" s="38">
        <f>SUM(G195+G197)</f>
        <v>0</v>
      </c>
      <c r="H198" s="38"/>
      <c r="I198" s="38">
        <f>SUM(I195+I197)</f>
        <v>0</v>
      </c>
      <c r="O198" s="19"/>
      <c r="P198" s="19"/>
    </row>
    <row r="201" spans="1:16" ht="13.5" thickBot="1" x14ac:dyDescent="0.25"/>
    <row r="202" spans="1:16" ht="18" x14ac:dyDescent="0.25">
      <c r="A202" s="8" t="s">
        <v>69</v>
      </c>
      <c r="B202" s="9"/>
      <c r="C202" s="10">
        <f>SUM(G195+I195)</f>
        <v>0</v>
      </c>
    </row>
    <row r="203" spans="1:16" ht="18" x14ac:dyDescent="0.25">
      <c r="A203" s="11" t="s">
        <v>70</v>
      </c>
      <c r="B203" s="12"/>
      <c r="C203" s="13">
        <f>SUM(G196+I196)</f>
        <v>0</v>
      </c>
    </row>
    <row r="204" spans="1:16" ht="18" x14ac:dyDescent="0.25">
      <c r="A204" s="11" t="s">
        <v>71</v>
      </c>
      <c r="B204" s="12"/>
      <c r="C204" s="13">
        <f>SUM(G197+I197)</f>
        <v>0</v>
      </c>
    </row>
    <row r="205" spans="1:16" ht="18.75" thickBot="1" x14ac:dyDescent="0.3">
      <c r="A205" s="14" t="s">
        <v>72</v>
      </c>
      <c r="B205" s="15"/>
      <c r="C205" s="16">
        <f>(C202+C204)</f>
        <v>0</v>
      </c>
    </row>
    <row r="207" spans="1:16" x14ac:dyDescent="0.2">
      <c r="A207" s="19" t="s">
        <v>123</v>
      </c>
    </row>
    <row r="208" spans="1:16" x14ac:dyDescent="0.2">
      <c r="A208" s="19" t="s">
        <v>49</v>
      </c>
    </row>
    <row r="209" spans="1:11" x14ac:dyDescent="0.2">
      <c r="A209" s="19" t="s">
        <v>50</v>
      </c>
    </row>
    <row r="211" spans="1:11" ht="18" x14ac:dyDescent="0.25">
      <c r="A211" s="47" t="s">
        <v>62</v>
      </c>
      <c r="B211" s="48"/>
    </row>
    <row r="212" spans="1:11" x14ac:dyDescent="0.2">
      <c r="G212" s="20" t="s">
        <v>73</v>
      </c>
      <c r="I212" s="20" t="s">
        <v>67</v>
      </c>
      <c r="K212" s="20" t="s">
        <v>74</v>
      </c>
    </row>
    <row r="213" spans="1:11" x14ac:dyDescent="0.2">
      <c r="G213" s="50">
        <f>G169+G190</f>
        <v>0</v>
      </c>
      <c r="I213" s="50">
        <f>I169+I190</f>
        <v>0</v>
      </c>
      <c r="K213" s="50">
        <f>SUM(G213:I213)</f>
        <v>0</v>
      </c>
    </row>
    <row r="214" spans="1:11" x14ac:dyDescent="0.2">
      <c r="A214" s="18" t="s">
        <v>63</v>
      </c>
      <c r="G214" s="5">
        <f>IF(G213&gt;=250000,G213,IF(MOD(G213,25000)=0,G213,(ROUNDDOWN(G213/25000,0)+1)*25000))</f>
        <v>0</v>
      </c>
      <c r="H214" s="26"/>
      <c r="I214" s="5">
        <f>IF(I213&gt;=250000,I213,IF(MOD(I213,25000)=0,I213,(ROUNDDOWN(I213/25000,0)+1)*25000))</f>
        <v>0</v>
      </c>
      <c r="J214" s="26"/>
      <c r="K214" s="5">
        <f>SUM(G214:I214)</f>
        <v>0</v>
      </c>
    </row>
    <row r="215" spans="1:11" x14ac:dyDescent="0.2">
      <c r="A215" s="19" t="s">
        <v>61</v>
      </c>
      <c r="G215" s="26">
        <f>G191</f>
        <v>0</v>
      </c>
      <c r="H215" s="26"/>
      <c r="I215" s="26">
        <f>I191</f>
        <v>0</v>
      </c>
      <c r="J215" s="26"/>
      <c r="K215" s="26">
        <f>SUM(G215:I215)</f>
        <v>0</v>
      </c>
    </row>
    <row r="216" spans="1:11" x14ac:dyDescent="0.2">
      <c r="A216" s="18" t="s">
        <v>60</v>
      </c>
      <c r="G216" s="5">
        <f>SUM(G214:G215)</f>
        <v>0</v>
      </c>
      <c r="H216" s="26"/>
      <c r="I216" s="5">
        <f>SUM(I214:I215)</f>
        <v>0</v>
      </c>
      <c r="J216" s="26"/>
      <c r="K216" s="5">
        <f>SUM(G216:I216)</f>
        <v>0</v>
      </c>
    </row>
    <row r="218" spans="1:11" x14ac:dyDescent="0.2">
      <c r="A218" s="19" t="s">
        <v>41</v>
      </c>
      <c r="G218" s="26">
        <f>G216-(G190+G191)+IF(G176&gt;25000,"25000",G176)+IF(G180&gt;25000,"25000",G180)+IF(G184&gt;25000,"25000",G184)+IF(G188&gt;25000,"25000",G188)-G166-G164</f>
        <v>0</v>
      </c>
      <c r="I218" s="26">
        <f>I216-(I190+I191)+IF(I176&gt;25000,"25000",I176)+IF(I180&gt;25000,"25000",I180)+IF(I184&gt;25000,"25000",I184)+IF(I188&gt;25000,"25000",I188)-I164-I166</f>
        <v>0</v>
      </c>
      <c r="K218" s="5">
        <f>SUM(G218:I218)</f>
        <v>0</v>
      </c>
    </row>
    <row r="219" spans="1:11" x14ac:dyDescent="0.2">
      <c r="A219" s="19" t="s">
        <v>42</v>
      </c>
      <c r="G219" s="26">
        <f>ROUND(+G218*$C$13,0)</f>
        <v>0</v>
      </c>
      <c r="I219" s="26">
        <f>ROUND(+I218*$C$13,0)</f>
        <v>0</v>
      </c>
      <c r="K219" s="26">
        <f>SUM(G219:I219)</f>
        <v>0</v>
      </c>
    </row>
    <row r="220" spans="1:11" x14ac:dyDescent="0.2">
      <c r="A220" s="18" t="s">
        <v>43</v>
      </c>
      <c r="G220" s="5">
        <f>G216+G219</f>
        <v>0</v>
      </c>
      <c r="I220" s="5">
        <f>I216+I219</f>
        <v>0</v>
      </c>
      <c r="K220" s="5">
        <f>SUM(G220:I220)</f>
        <v>0</v>
      </c>
    </row>
    <row r="224" spans="1:11" x14ac:dyDescent="0.2">
      <c r="A224" s="18" t="s">
        <v>64</v>
      </c>
    </row>
  </sheetData>
  <phoneticPr fontId="0" type="noConversion"/>
  <dataValidations count="1">
    <dataValidation type="list" allowBlank="1" showInputMessage="1" showErrorMessage="1" promptTitle="F &amp; A Rates" prompt="Select the corresponding rate from the downdrop list" sqref="C13" xr:uid="{1CEE5F35-5A2B-4E17-B692-0AE3E7B043F1}">
      <formula1>$P$8:$P$22</formula1>
    </dataValidation>
  </dataValidations>
  <pageMargins left="0.25" right="0.25" top="0.5" bottom="0.5" header="0.5" footer="0.5"/>
  <pageSetup scale="67" fitToHeight="3" orientation="portrait" r:id="rId1"/>
  <headerFooter alignWithMargins="0">
    <oddFooter>&amp;Rv. 9-24-2019</oddFooter>
  </headerFooter>
  <rowBreaks count="1" manualBreakCount="1">
    <brk id="17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4"/>
  <sheetViews>
    <sheetView zoomScaleNormal="100" workbookViewId="0">
      <selection activeCell="O1" sqref="O1:P5"/>
    </sheetView>
  </sheetViews>
  <sheetFormatPr defaultColWidth="9.140625" defaultRowHeight="12.75" x14ac:dyDescent="0.2"/>
  <cols>
    <col min="1" max="1" width="37.28515625" style="19" customWidth="1"/>
    <col min="2" max="2" width="2.28515625" style="19" customWidth="1"/>
    <col min="3" max="3" width="13.5703125" style="19" customWidth="1"/>
    <col min="4" max="4" width="2.28515625" style="19" customWidth="1"/>
    <col min="5" max="5" width="12.5703125" style="19" customWidth="1"/>
    <col min="6" max="6" width="2.28515625" style="19" customWidth="1"/>
    <col min="7" max="7" width="14.140625" style="19" customWidth="1"/>
    <col min="8" max="8" width="2.28515625" style="19" customWidth="1"/>
    <col min="9" max="9" width="14.140625" style="19" customWidth="1"/>
    <col min="10" max="10" width="2.28515625" style="19" customWidth="1"/>
    <col min="11" max="11" width="14.140625" style="19" customWidth="1"/>
    <col min="12" max="12" width="2.28515625" style="19" customWidth="1"/>
    <col min="13" max="13" width="13.7109375" style="19" customWidth="1"/>
    <col min="14" max="14" width="9.140625" style="19"/>
    <col min="15" max="15" width="39.28515625" style="19" customWidth="1"/>
    <col min="16" max="16" width="10.85546875" style="19" customWidth="1"/>
    <col min="17" max="16384" width="9.140625" style="19"/>
  </cols>
  <sheetData>
    <row r="1" spans="1:16" ht="29.25" customHeight="1" x14ac:dyDescent="0.35">
      <c r="A1" s="40" t="s">
        <v>102</v>
      </c>
      <c r="I1" s="53"/>
      <c r="O1" s="66" t="s">
        <v>124</v>
      </c>
      <c r="P1" s="67"/>
    </row>
    <row r="2" spans="1:16" ht="18" customHeight="1" x14ac:dyDescent="0.25">
      <c r="A2" s="37" t="s">
        <v>48</v>
      </c>
      <c r="O2" s="68" t="s">
        <v>116</v>
      </c>
      <c r="P2" s="69">
        <v>0.40300000000000002</v>
      </c>
    </row>
    <row r="3" spans="1:16" x14ac:dyDescent="0.2">
      <c r="A3" s="17" t="s">
        <v>51</v>
      </c>
      <c r="O3" s="68" t="s">
        <v>112</v>
      </c>
      <c r="P3" s="69">
        <v>0.19800000000000001</v>
      </c>
    </row>
    <row r="4" spans="1:16" x14ac:dyDescent="0.2">
      <c r="O4" s="68" t="s">
        <v>91</v>
      </c>
      <c r="P4" s="69">
        <v>8.3000000000000004E-2</v>
      </c>
    </row>
    <row r="5" spans="1:16" x14ac:dyDescent="0.2">
      <c r="O5" s="68" t="s">
        <v>92</v>
      </c>
      <c r="P5" s="69">
        <v>0</v>
      </c>
    </row>
    <row r="6" spans="1:16" x14ac:dyDescent="0.2">
      <c r="M6" s="35">
        <f>(M213/3)</f>
        <v>0</v>
      </c>
      <c r="O6" s="70"/>
      <c r="P6" s="71"/>
    </row>
    <row r="7" spans="1:16" ht="31.5" x14ac:dyDescent="0.35">
      <c r="G7" s="39" t="s">
        <v>44</v>
      </c>
      <c r="H7" s="54"/>
      <c r="I7" s="55"/>
      <c r="J7" s="54"/>
      <c r="K7" s="39"/>
      <c r="M7" s="51">
        <f>IF(M6&gt;=250000,M6,IF(MOD(M6,25000)=0,M6,(ROUNDDOWN(M6/25000,0)+1)*25000))</f>
        <v>0</v>
      </c>
      <c r="O7" s="72" t="s">
        <v>93</v>
      </c>
      <c r="P7" s="71"/>
    </row>
    <row r="8" spans="1:16" s="42" customFormat="1" ht="22.5" x14ac:dyDescent="0.2">
      <c r="A8" s="42" t="s">
        <v>26</v>
      </c>
      <c r="B8" s="43"/>
      <c r="C8" s="44">
        <v>0.02</v>
      </c>
      <c r="G8" s="45" t="s">
        <v>45</v>
      </c>
      <c r="H8" s="56"/>
      <c r="I8" s="45"/>
      <c r="J8" s="56"/>
      <c r="K8" s="45"/>
      <c r="O8" s="68"/>
      <c r="P8" s="73" t="s">
        <v>113</v>
      </c>
    </row>
    <row r="9" spans="1:16" s="42" customFormat="1" ht="15" x14ac:dyDescent="0.2">
      <c r="A9" s="42" t="s">
        <v>15</v>
      </c>
      <c r="C9" s="46">
        <v>0.02</v>
      </c>
      <c r="G9" s="45" t="s">
        <v>46</v>
      </c>
      <c r="H9" s="56"/>
      <c r="I9" s="45"/>
      <c r="J9" s="56"/>
      <c r="K9" s="45"/>
      <c r="O9" s="68" t="s">
        <v>94</v>
      </c>
      <c r="P9" s="69">
        <v>0.55249999999999999</v>
      </c>
    </row>
    <row r="10" spans="1:16" s="42" customFormat="1" ht="15" x14ac:dyDescent="0.2">
      <c r="A10" s="42" t="s">
        <v>117</v>
      </c>
      <c r="C10" s="78">
        <v>0.40300000000000002</v>
      </c>
      <c r="G10" s="45" t="s">
        <v>47</v>
      </c>
      <c r="H10" s="56"/>
      <c r="I10" s="45"/>
      <c r="J10" s="56"/>
      <c r="K10" s="45"/>
      <c r="O10" s="68" t="s">
        <v>95</v>
      </c>
      <c r="P10" s="69">
        <v>0.26</v>
      </c>
    </row>
    <row r="11" spans="1:16" s="42" customFormat="1" ht="15" x14ac:dyDescent="0.2">
      <c r="A11" s="42" t="s">
        <v>114</v>
      </c>
      <c r="C11" s="46">
        <v>0.19800000000000001</v>
      </c>
      <c r="O11" s="68" t="s">
        <v>96</v>
      </c>
      <c r="P11" s="69">
        <v>0.47</v>
      </c>
    </row>
    <row r="12" spans="1:16" s="42" customFormat="1" ht="15" x14ac:dyDescent="0.2">
      <c r="A12" s="42" t="s">
        <v>11</v>
      </c>
      <c r="C12" s="46">
        <v>8.3000000000000004E-2</v>
      </c>
      <c r="O12" s="68" t="s">
        <v>97</v>
      </c>
      <c r="P12" s="69">
        <v>0.26</v>
      </c>
    </row>
    <row r="13" spans="1:16" s="42" customFormat="1" ht="15" x14ac:dyDescent="0.2">
      <c r="A13" s="42" t="s">
        <v>12</v>
      </c>
      <c r="C13" s="44">
        <v>0.55249999999999999</v>
      </c>
      <c r="O13" s="68" t="s">
        <v>98</v>
      </c>
      <c r="P13" s="69">
        <v>0.38</v>
      </c>
    </row>
    <row r="14" spans="1:16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O14" s="68" t="s">
        <v>99</v>
      </c>
      <c r="P14" s="69">
        <v>0.26</v>
      </c>
    </row>
    <row r="15" spans="1:16" x14ac:dyDescent="0.2">
      <c r="A15" s="18"/>
      <c r="B15" s="18"/>
      <c r="O15" s="68"/>
      <c r="P15" s="69"/>
    </row>
    <row r="16" spans="1:16" ht="22.5" x14ac:dyDescent="0.2">
      <c r="A16" s="18" t="s">
        <v>0</v>
      </c>
      <c r="B16" s="18"/>
      <c r="O16" s="79"/>
      <c r="P16" s="80" t="s">
        <v>104</v>
      </c>
    </row>
    <row r="17" spans="1:16" x14ac:dyDescent="0.2">
      <c r="A17" s="20" t="s">
        <v>118</v>
      </c>
      <c r="B17" s="20"/>
      <c r="O17" s="75" t="s">
        <v>105</v>
      </c>
      <c r="P17" s="76">
        <v>0.55000000000000004</v>
      </c>
    </row>
    <row r="18" spans="1:16" x14ac:dyDescent="0.2">
      <c r="A18" s="21" t="s">
        <v>2</v>
      </c>
      <c r="B18" s="22"/>
      <c r="C18" s="21" t="s">
        <v>3</v>
      </c>
      <c r="D18" s="22"/>
      <c r="E18" s="21" t="s">
        <v>1</v>
      </c>
      <c r="G18" s="23" t="s">
        <v>4</v>
      </c>
      <c r="I18" s="23" t="s">
        <v>67</v>
      </c>
      <c r="K18" s="23" t="s">
        <v>75</v>
      </c>
      <c r="O18" s="75" t="s">
        <v>106</v>
      </c>
      <c r="P18" s="69">
        <v>0.3</v>
      </c>
    </row>
    <row r="19" spans="1:16" x14ac:dyDescent="0.2">
      <c r="C19" s="57">
        <v>0</v>
      </c>
      <c r="E19" s="58">
        <v>0</v>
      </c>
      <c r="F19" s="26"/>
      <c r="G19" s="59">
        <v>0</v>
      </c>
      <c r="H19" s="26"/>
      <c r="I19" s="59">
        <f t="shared" ref="I19:I28" si="0">ROUND(SUM(G19+(G19*$C$9)),0)</f>
        <v>0</v>
      </c>
      <c r="J19" s="26"/>
      <c r="K19" s="59">
        <f t="shared" ref="K19:K28" si="1">ROUND(SUM(I19+(I19*$C$9)),0)</f>
        <v>0</v>
      </c>
      <c r="O19" s="75" t="s">
        <v>107</v>
      </c>
      <c r="P19" s="69">
        <v>0.2</v>
      </c>
    </row>
    <row r="20" spans="1:16" x14ac:dyDescent="0.2">
      <c r="C20" s="57">
        <v>0</v>
      </c>
      <c r="E20" s="58">
        <v>0</v>
      </c>
      <c r="F20" s="26"/>
      <c r="G20" s="59">
        <f t="shared" ref="G20:G28" si="2">C20*E20</f>
        <v>0</v>
      </c>
      <c r="H20" s="26"/>
      <c r="I20" s="59">
        <f t="shared" si="0"/>
        <v>0</v>
      </c>
      <c r="J20" s="26"/>
      <c r="K20" s="59">
        <f t="shared" si="1"/>
        <v>0</v>
      </c>
      <c r="O20" s="75" t="s">
        <v>108</v>
      </c>
      <c r="P20" s="69">
        <v>0.1</v>
      </c>
    </row>
    <row r="21" spans="1:16" x14ac:dyDescent="0.2">
      <c r="C21" s="57">
        <v>0</v>
      </c>
      <c r="E21" s="58">
        <v>0</v>
      </c>
      <c r="F21" s="26"/>
      <c r="G21" s="59">
        <f t="shared" si="2"/>
        <v>0</v>
      </c>
      <c r="H21" s="26"/>
      <c r="I21" s="59">
        <f t="shared" si="0"/>
        <v>0</v>
      </c>
      <c r="J21" s="26"/>
      <c r="K21" s="59">
        <f t="shared" si="1"/>
        <v>0</v>
      </c>
      <c r="O21" s="75" t="s">
        <v>109</v>
      </c>
      <c r="P21" s="69">
        <v>0.08</v>
      </c>
    </row>
    <row r="22" spans="1:16" x14ac:dyDescent="0.2">
      <c r="C22" s="57">
        <v>0</v>
      </c>
      <c r="E22" s="58">
        <v>0</v>
      </c>
      <c r="F22" s="26"/>
      <c r="G22" s="59">
        <f t="shared" si="2"/>
        <v>0</v>
      </c>
      <c r="H22" s="26"/>
      <c r="I22" s="59">
        <f t="shared" si="0"/>
        <v>0</v>
      </c>
      <c r="J22" s="26"/>
      <c r="K22" s="59">
        <f t="shared" si="1"/>
        <v>0</v>
      </c>
      <c r="O22" s="75" t="s">
        <v>110</v>
      </c>
      <c r="P22" s="69">
        <v>0.05</v>
      </c>
    </row>
    <row r="23" spans="1:16" x14ac:dyDescent="0.2">
      <c r="C23" s="57">
        <v>0</v>
      </c>
      <c r="E23" s="58">
        <v>0</v>
      </c>
      <c r="F23" s="26"/>
      <c r="G23" s="59">
        <f t="shared" si="2"/>
        <v>0</v>
      </c>
      <c r="H23" s="26"/>
      <c r="I23" s="59">
        <f t="shared" si="0"/>
        <v>0</v>
      </c>
      <c r="J23" s="26"/>
      <c r="K23" s="59">
        <f t="shared" si="1"/>
        <v>0</v>
      </c>
      <c r="O23" s="77" t="s">
        <v>111</v>
      </c>
      <c r="P23" s="74">
        <v>0</v>
      </c>
    </row>
    <row r="24" spans="1:16" x14ac:dyDescent="0.2">
      <c r="C24" s="57">
        <v>0</v>
      </c>
      <c r="E24" s="58">
        <v>0</v>
      </c>
      <c r="F24" s="26"/>
      <c r="G24" s="59">
        <f t="shared" si="2"/>
        <v>0</v>
      </c>
      <c r="H24" s="26"/>
      <c r="I24" s="59">
        <f t="shared" si="0"/>
        <v>0</v>
      </c>
      <c r="J24" s="26"/>
      <c r="K24" s="59">
        <f t="shared" si="1"/>
        <v>0</v>
      </c>
    </row>
    <row r="25" spans="1:16" x14ac:dyDescent="0.2">
      <c r="C25" s="57">
        <v>0</v>
      </c>
      <c r="E25" s="58">
        <v>0</v>
      </c>
      <c r="F25" s="26"/>
      <c r="G25" s="59">
        <f t="shared" si="2"/>
        <v>0</v>
      </c>
      <c r="H25" s="26"/>
      <c r="I25" s="59">
        <f t="shared" si="0"/>
        <v>0</v>
      </c>
      <c r="J25" s="26"/>
      <c r="K25" s="59">
        <f t="shared" si="1"/>
        <v>0</v>
      </c>
    </row>
    <row r="26" spans="1:16" x14ac:dyDescent="0.2">
      <c r="C26" s="57">
        <v>0</v>
      </c>
      <c r="E26" s="58">
        <v>0</v>
      </c>
      <c r="F26" s="26"/>
      <c r="G26" s="59">
        <f t="shared" si="2"/>
        <v>0</v>
      </c>
      <c r="H26" s="26"/>
      <c r="I26" s="59">
        <f t="shared" si="0"/>
        <v>0</v>
      </c>
      <c r="J26" s="26"/>
      <c r="K26" s="59">
        <f t="shared" si="1"/>
        <v>0</v>
      </c>
    </row>
    <row r="27" spans="1:16" x14ac:dyDescent="0.2">
      <c r="C27" s="57">
        <v>0</v>
      </c>
      <c r="E27" s="58">
        <v>0</v>
      </c>
      <c r="F27" s="26"/>
      <c r="G27" s="59">
        <f t="shared" si="2"/>
        <v>0</v>
      </c>
      <c r="H27" s="26"/>
      <c r="I27" s="59">
        <f t="shared" si="0"/>
        <v>0</v>
      </c>
      <c r="J27" s="26"/>
      <c r="K27" s="59">
        <f t="shared" si="1"/>
        <v>0</v>
      </c>
    </row>
    <row r="28" spans="1:16" x14ac:dyDescent="0.2">
      <c r="C28" s="60">
        <v>0</v>
      </c>
      <c r="E28" s="61">
        <v>0</v>
      </c>
      <c r="F28" s="26"/>
      <c r="G28" s="62">
        <f t="shared" si="2"/>
        <v>0</v>
      </c>
      <c r="H28" s="26"/>
      <c r="I28" s="62">
        <f t="shared" si="0"/>
        <v>0</v>
      </c>
      <c r="J28" s="26"/>
      <c r="K28" s="62">
        <f t="shared" si="1"/>
        <v>0</v>
      </c>
    </row>
    <row r="29" spans="1:16" x14ac:dyDescent="0.2">
      <c r="A29" s="20" t="s">
        <v>5</v>
      </c>
      <c r="E29" s="26"/>
      <c r="F29" s="26"/>
      <c r="G29" s="29">
        <f>SUM(G19:G28)</f>
        <v>0</v>
      </c>
      <c r="H29" s="29"/>
      <c r="I29" s="29">
        <f>SUM(I19:I28)</f>
        <v>0</v>
      </c>
      <c r="J29" s="29"/>
      <c r="K29" s="29">
        <f>SUM(K19:K28)</f>
        <v>0</v>
      </c>
    </row>
    <row r="30" spans="1:16" x14ac:dyDescent="0.2">
      <c r="A30" s="20"/>
      <c r="E30" s="26"/>
      <c r="F30" s="26"/>
      <c r="G30" s="29"/>
      <c r="H30" s="29"/>
      <c r="I30" s="29"/>
      <c r="J30" s="29"/>
      <c r="K30" s="29"/>
    </row>
    <row r="32" spans="1:16" x14ac:dyDescent="0.2">
      <c r="A32" s="20" t="s">
        <v>65</v>
      </c>
      <c r="B32" s="20"/>
    </row>
    <row r="33" spans="1:11" x14ac:dyDescent="0.2">
      <c r="A33" s="21" t="s">
        <v>2</v>
      </c>
      <c r="C33" s="21" t="s">
        <v>3</v>
      </c>
      <c r="E33" s="21" t="s">
        <v>1</v>
      </c>
      <c r="G33" s="23" t="s">
        <v>4</v>
      </c>
      <c r="I33" s="23" t="s">
        <v>67</v>
      </c>
      <c r="K33" s="23" t="s">
        <v>75</v>
      </c>
    </row>
    <row r="34" spans="1:11" x14ac:dyDescent="0.2">
      <c r="C34" s="57">
        <v>0</v>
      </c>
      <c r="D34" s="26"/>
      <c r="E34" s="58">
        <v>0</v>
      </c>
      <c r="F34" s="26"/>
      <c r="G34" s="59">
        <f t="shared" ref="G34:G43" si="3">C34*E34</f>
        <v>0</v>
      </c>
      <c r="H34" s="26"/>
      <c r="I34" s="59">
        <f t="shared" ref="I34:I43" si="4">ROUND(SUM(G34+(G34*$C$9)),0)</f>
        <v>0</v>
      </c>
      <c r="J34" s="26"/>
      <c r="K34" s="59">
        <f t="shared" ref="K34:K43" si="5">ROUND(SUM(I34+(I34*$C$9)),0)</f>
        <v>0</v>
      </c>
    </row>
    <row r="35" spans="1:11" x14ac:dyDescent="0.2">
      <c r="C35" s="57">
        <v>0</v>
      </c>
      <c r="D35" s="26"/>
      <c r="E35" s="58">
        <v>0</v>
      </c>
      <c r="F35" s="26"/>
      <c r="G35" s="59">
        <f t="shared" si="3"/>
        <v>0</v>
      </c>
      <c r="H35" s="26"/>
      <c r="I35" s="59">
        <f t="shared" si="4"/>
        <v>0</v>
      </c>
      <c r="J35" s="26"/>
      <c r="K35" s="59">
        <f t="shared" si="5"/>
        <v>0</v>
      </c>
    </row>
    <row r="36" spans="1:11" x14ac:dyDescent="0.2">
      <c r="C36" s="57">
        <v>0</v>
      </c>
      <c r="D36" s="26"/>
      <c r="E36" s="58">
        <v>0</v>
      </c>
      <c r="F36" s="26"/>
      <c r="G36" s="59">
        <f t="shared" si="3"/>
        <v>0</v>
      </c>
      <c r="H36" s="26"/>
      <c r="I36" s="59">
        <f t="shared" si="4"/>
        <v>0</v>
      </c>
      <c r="J36" s="26"/>
      <c r="K36" s="59">
        <f t="shared" si="5"/>
        <v>0</v>
      </c>
    </row>
    <row r="37" spans="1:11" x14ac:dyDescent="0.2">
      <c r="C37" s="57">
        <v>0</v>
      </c>
      <c r="D37" s="26"/>
      <c r="E37" s="58">
        <v>0</v>
      </c>
      <c r="F37" s="26"/>
      <c r="G37" s="59">
        <f t="shared" si="3"/>
        <v>0</v>
      </c>
      <c r="H37" s="26"/>
      <c r="I37" s="59">
        <f t="shared" si="4"/>
        <v>0</v>
      </c>
      <c r="J37" s="26"/>
      <c r="K37" s="59">
        <f t="shared" si="5"/>
        <v>0</v>
      </c>
    </row>
    <row r="38" spans="1:11" x14ac:dyDescent="0.2">
      <c r="C38" s="57">
        <v>0</v>
      </c>
      <c r="D38" s="26"/>
      <c r="E38" s="58">
        <v>0</v>
      </c>
      <c r="F38" s="26"/>
      <c r="G38" s="59">
        <f t="shared" si="3"/>
        <v>0</v>
      </c>
      <c r="H38" s="26"/>
      <c r="I38" s="59">
        <f t="shared" si="4"/>
        <v>0</v>
      </c>
      <c r="J38" s="26"/>
      <c r="K38" s="59">
        <f t="shared" si="5"/>
        <v>0</v>
      </c>
    </row>
    <row r="39" spans="1:11" x14ac:dyDescent="0.2">
      <c r="C39" s="57">
        <v>0</v>
      </c>
      <c r="D39" s="26"/>
      <c r="E39" s="58">
        <v>0</v>
      </c>
      <c r="F39" s="26"/>
      <c r="G39" s="59">
        <f t="shared" si="3"/>
        <v>0</v>
      </c>
      <c r="H39" s="26"/>
      <c r="I39" s="59">
        <f t="shared" si="4"/>
        <v>0</v>
      </c>
      <c r="J39" s="26"/>
      <c r="K39" s="59">
        <f t="shared" si="5"/>
        <v>0</v>
      </c>
    </row>
    <row r="40" spans="1:11" x14ac:dyDescent="0.2">
      <c r="C40" s="57">
        <v>0</v>
      </c>
      <c r="D40" s="26"/>
      <c r="E40" s="58">
        <v>0</v>
      </c>
      <c r="F40" s="26"/>
      <c r="G40" s="59">
        <f t="shared" si="3"/>
        <v>0</v>
      </c>
      <c r="H40" s="26"/>
      <c r="I40" s="59">
        <f t="shared" si="4"/>
        <v>0</v>
      </c>
      <c r="J40" s="26"/>
      <c r="K40" s="59">
        <f t="shared" si="5"/>
        <v>0</v>
      </c>
    </row>
    <row r="41" spans="1:11" x14ac:dyDescent="0.2">
      <c r="C41" s="57">
        <v>0</v>
      </c>
      <c r="D41" s="26"/>
      <c r="E41" s="58">
        <v>0</v>
      </c>
      <c r="F41" s="26"/>
      <c r="G41" s="59">
        <f t="shared" si="3"/>
        <v>0</v>
      </c>
      <c r="H41" s="26"/>
      <c r="I41" s="59">
        <f t="shared" si="4"/>
        <v>0</v>
      </c>
      <c r="J41" s="26"/>
      <c r="K41" s="59">
        <f t="shared" si="5"/>
        <v>0</v>
      </c>
    </row>
    <row r="42" spans="1:11" x14ac:dyDescent="0.2">
      <c r="C42" s="57">
        <v>0</v>
      </c>
      <c r="D42" s="26"/>
      <c r="E42" s="58">
        <v>0</v>
      </c>
      <c r="F42" s="26"/>
      <c r="G42" s="59">
        <f t="shared" si="3"/>
        <v>0</v>
      </c>
      <c r="H42" s="26"/>
      <c r="I42" s="59">
        <f t="shared" si="4"/>
        <v>0</v>
      </c>
      <c r="J42" s="26"/>
      <c r="K42" s="59">
        <f t="shared" si="5"/>
        <v>0</v>
      </c>
    </row>
    <row r="43" spans="1:11" x14ac:dyDescent="0.2">
      <c r="C43" s="60">
        <v>0</v>
      </c>
      <c r="D43" s="26"/>
      <c r="E43" s="61">
        <v>0</v>
      </c>
      <c r="F43" s="26"/>
      <c r="G43" s="62">
        <f t="shared" si="3"/>
        <v>0</v>
      </c>
      <c r="H43" s="26"/>
      <c r="I43" s="62">
        <f t="shared" si="4"/>
        <v>0</v>
      </c>
      <c r="J43" s="26"/>
      <c r="K43" s="62">
        <f t="shared" si="5"/>
        <v>0</v>
      </c>
    </row>
    <row r="44" spans="1:11" x14ac:dyDescent="0.2">
      <c r="A44" s="20" t="s">
        <v>5</v>
      </c>
      <c r="C44" s="26"/>
      <c r="D44" s="26"/>
      <c r="E44" s="26"/>
      <c r="F44" s="26"/>
      <c r="G44" s="5">
        <f>SUM(G34:G43)</f>
        <v>0</v>
      </c>
      <c r="H44" s="5"/>
      <c r="I44" s="5">
        <f>SUM(I34:I43)</f>
        <v>0</v>
      </c>
      <c r="J44" s="5"/>
      <c r="K44" s="5">
        <f>SUM(K34:K43)</f>
        <v>0</v>
      </c>
    </row>
    <row r="45" spans="1:11" x14ac:dyDescent="0.2">
      <c r="A45" s="20"/>
      <c r="C45" s="26"/>
      <c r="D45" s="26"/>
      <c r="E45" s="26"/>
      <c r="F45" s="26"/>
      <c r="G45" s="5"/>
      <c r="H45" s="5"/>
      <c r="I45" s="5"/>
      <c r="J45" s="5"/>
      <c r="K45" s="5"/>
    </row>
    <row r="46" spans="1:11" x14ac:dyDescent="0.2">
      <c r="A46" s="20"/>
      <c r="C46" s="26"/>
      <c r="D46" s="26"/>
      <c r="E46" s="26"/>
      <c r="F46" s="26"/>
      <c r="G46" s="5"/>
      <c r="H46" s="5"/>
      <c r="I46" s="5"/>
      <c r="J46" s="5"/>
      <c r="K46" s="5"/>
    </row>
    <row r="47" spans="1:11" x14ac:dyDescent="0.2">
      <c r="A47" s="52" t="s">
        <v>119</v>
      </c>
      <c r="B47" s="20"/>
    </row>
    <row r="48" spans="1:11" x14ac:dyDescent="0.2">
      <c r="A48" s="21" t="s">
        <v>2</v>
      </c>
      <c r="C48" s="21" t="s">
        <v>3</v>
      </c>
      <c r="E48" s="21" t="s">
        <v>1</v>
      </c>
      <c r="G48" s="23" t="s">
        <v>4</v>
      </c>
      <c r="I48" s="23" t="s">
        <v>67</v>
      </c>
      <c r="K48" s="23" t="s">
        <v>75</v>
      </c>
    </row>
    <row r="49" spans="1:11" x14ac:dyDescent="0.2">
      <c r="C49" s="24">
        <v>0</v>
      </c>
      <c r="D49" s="26"/>
      <c r="E49" s="25">
        <v>0</v>
      </c>
      <c r="F49" s="26"/>
      <c r="G49" s="1">
        <f t="shared" ref="G49:G58" si="6">C49*E49</f>
        <v>0</v>
      </c>
      <c r="H49" s="26"/>
      <c r="I49" s="59">
        <f t="shared" ref="I49:I58" si="7">ROUND(SUM(G49+(G49*$C$9)),0)</f>
        <v>0</v>
      </c>
      <c r="J49" s="26"/>
      <c r="K49" s="59">
        <f t="shared" ref="K49:K58" si="8">ROUND(SUM(I49+(I49*$C$9)),0)</f>
        <v>0</v>
      </c>
    </row>
    <row r="50" spans="1:11" x14ac:dyDescent="0.2">
      <c r="C50" s="24">
        <v>0</v>
      </c>
      <c r="D50" s="26"/>
      <c r="E50" s="25">
        <v>0</v>
      </c>
      <c r="F50" s="26"/>
      <c r="G50" s="1">
        <f t="shared" si="6"/>
        <v>0</v>
      </c>
      <c r="H50" s="26"/>
      <c r="I50" s="59">
        <f t="shared" si="7"/>
        <v>0</v>
      </c>
      <c r="J50" s="26"/>
      <c r="K50" s="59">
        <f t="shared" si="8"/>
        <v>0</v>
      </c>
    </row>
    <row r="51" spans="1:11" x14ac:dyDescent="0.2">
      <c r="C51" s="24">
        <v>0</v>
      </c>
      <c r="D51" s="26"/>
      <c r="E51" s="25">
        <v>0</v>
      </c>
      <c r="F51" s="26"/>
      <c r="G51" s="1">
        <f t="shared" si="6"/>
        <v>0</v>
      </c>
      <c r="H51" s="26"/>
      <c r="I51" s="59">
        <f t="shared" si="7"/>
        <v>0</v>
      </c>
      <c r="J51" s="26"/>
      <c r="K51" s="59">
        <f t="shared" si="8"/>
        <v>0</v>
      </c>
    </row>
    <row r="52" spans="1:11" x14ac:dyDescent="0.2">
      <c r="C52" s="24">
        <v>0</v>
      </c>
      <c r="D52" s="26"/>
      <c r="E52" s="25">
        <v>0</v>
      </c>
      <c r="F52" s="26"/>
      <c r="G52" s="1">
        <f t="shared" si="6"/>
        <v>0</v>
      </c>
      <c r="H52" s="26"/>
      <c r="I52" s="59">
        <f t="shared" si="7"/>
        <v>0</v>
      </c>
      <c r="J52" s="26"/>
      <c r="K52" s="59">
        <f t="shared" si="8"/>
        <v>0</v>
      </c>
    </row>
    <row r="53" spans="1:11" x14ac:dyDescent="0.2">
      <c r="C53" s="24">
        <v>0</v>
      </c>
      <c r="D53" s="26"/>
      <c r="E53" s="25">
        <v>0</v>
      </c>
      <c r="F53" s="26"/>
      <c r="G53" s="1">
        <f t="shared" si="6"/>
        <v>0</v>
      </c>
      <c r="H53" s="26"/>
      <c r="I53" s="59">
        <f t="shared" si="7"/>
        <v>0</v>
      </c>
      <c r="J53" s="26"/>
      <c r="K53" s="59">
        <f t="shared" si="8"/>
        <v>0</v>
      </c>
    </row>
    <row r="54" spans="1:11" x14ac:dyDescent="0.2">
      <c r="C54" s="24">
        <v>0</v>
      </c>
      <c r="D54" s="26"/>
      <c r="E54" s="25">
        <v>0</v>
      </c>
      <c r="F54" s="26"/>
      <c r="G54" s="1">
        <f t="shared" si="6"/>
        <v>0</v>
      </c>
      <c r="H54" s="26"/>
      <c r="I54" s="59">
        <f t="shared" si="7"/>
        <v>0</v>
      </c>
      <c r="J54" s="26"/>
      <c r="K54" s="59">
        <f t="shared" si="8"/>
        <v>0</v>
      </c>
    </row>
    <row r="55" spans="1:11" x14ac:dyDescent="0.2">
      <c r="C55" s="24">
        <v>0</v>
      </c>
      <c r="D55" s="26"/>
      <c r="E55" s="25">
        <v>0</v>
      </c>
      <c r="F55" s="26"/>
      <c r="G55" s="1">
        <f t="shared" si="6"/>
        <v>0</v>
      </c>
      <c r="H55" s="26"/>
      <c r="I55" s="59">
        <f t="shared" si="7"/>
        <v>0</v>
      </c>
      <c r="J55" s="26"/>
      <c r="K55" s="59">
        <f t="shared" si="8"/>
        <v>0</v>
      </c>
    </row>
    <row r="56" spans="1:11" x14ac:dyDescent="0.2">
      <c r="C56" s="24">
        <v>0</v>
      </c>
      <c r="D56" s="26"/>
      <c r="E56" s="25">
        <v>0</v>
      </c>
      <c r="F56" s="26"/>
      <c r="G56" s="1">
        <f t="shared" si="6"/>
        <v>0</v>
      </c>
      <c r="H56" s="26"/>
      <c r="I56" s="59">
        <f t="shared" si="7"/>
        <v>0</v>
      </c>
      <c r="J56" s="26"/>
      <c r="K56" s="59">
        <f t="shared" si="8"/>
        <v>0</v>
      </c>
    </row>
    <row r="57" spans="1:11" x14ac:dyDescent="0.2">
      <c r="C57" s="24">
        <v>0</v>
      </c>
      <c r="D57" s="26"/>
      <c r="E57" s="25">
        <v>0</v>
      </c>
      <c r="F57" s="26"/>
      <c r="G57" s="1">
        <f t="shared" si="6"/>
        <v>0</v>
      </c>
      <c r="H57" s="26"/>
      <c r="I57" s="59">
        <f t="shared" si="7"/>
        <v>0</v>
      </c>
      <c r="J57" s="26"/>
      <c r="K57" s="59">
        <f t="shared" si="8"/>
        <v>0</v>
      </c>
    </row>
    <row r="58" spans="1:11" x14ac:dyDescent="0.2">
      <c r="C58" s="27">
        <v>0</v>
      </c>
      <c r="D58" s="26"/>
      <c r="E58" s="28">
        <v>0</v>
      </c>
      <c r="F58" s="26"/>
      <c r="G58" s="2">
        <f t="shared" si="6"/>
        <v>0</v>
      </c>
      <c r="H58" s="26"/>
      <c r="I58" s="62">
        <f t="shared" si="7"/>
        <v>0</v>
      </c>
      <c r="J58" s="26"/>
      <c r="K58" s="62">
        <f t="shared" si="8"/>
        <v>0</v>
      </c>
    </row>
    <row r="59" spans="1:11" x14ac:dyDescent="0.2">
      <c r="A59" s="20" t="s">
        <v>5</v>
      </c>
      <c r="C59" s="26"/>
      <c r="D59" s="26"/>
      <c r="E59" s="26"/>
      <c r="F59" s="26"/>
      <c r="G59" s="5">
        <f>SUM(G49:G58)</f>
        <v>0</v>
      </c>
      <c r="H59" s="5"/>
      <c r="I59" s="5">
        <f>SUM(I49:I58)</f>
        <v>0</v>
      </c>
      <c r="J59" s="5"/>
      <c r="K59" s="5">
        <f>SUM(K49:K58)</f>
        <v>0</v>
      </c>
    </row>
    <row r="60" spans="1:11" x14ac:dyDescent="0.2">
      <c r="A60" s="20"/>
      <c r="C60" s="26"/>
      <c r="D60" s="26"/>
      <c r="E60" s="26"/>
      <c r="F60" s="26"/>
      <c r="G60" s="5"/>
      <c r="H60" s="5"/>
      <c r="I60" s="5"/>
      <c r="J60" s="5"/>
      <c r="K60" s="5"/>
    </row>
    <row r="61" spans="1:11" x14ac:dyDescent="0.2">
      <c r="A61" s="52" t="s">
        <v>120</v>
      </c>
      <c r="B61" s="20"/>
    </row>
    <row r="62" spans="1:11" x14ac:dyDescent="0.2">
      <c r="A62" s="21" t="s">
        <v>2</v>
      </c>
      <c r="C62" s="21" t="s">
        <v>7</v>
      </c>
      <c r="E62" s="21" t="s">
        <v>6</v>
      </c>
      <c r="G62" s="23" t="s">
        <v>4</v>
      </c>
      <c r="I62" s="23" t="s">
        <v>67</v>
      </c>
      <c r="K62" s="23" t="s">
        <v>75</v>
      </c>
    </row>
    <row r="63" spans="1:11" x14ac:dyDescent="0.2">
      <c r="C63" s="58">
        <v>0</v>
      </c>
      <c r="D63" s="26"/>
      <c r="E63" s="58">
        <v>0</v>
      </c>
      <c r="F63" s="26"/>
      <c r="G63" s="59">
        <f t="shared" ref="G63:G72" si="9">C63*E63</f>
        <v>0</v>
      </c>
      <c r="H63" s="26"/>
      <c r="I63" s="59">
        <f t="shared" ref="I63:I72" si="10">ROUND(SUM(G63+(G63*$C$9)),0)</f>
        <v>0</v>
      </c>
      <c r="J63" s="26"/>
      <c r="K63" s="59">
        <f t="shared" ref="K63:K72" si="11">ROUND(SUM(I63+(I63*$C$9)),0)</f>
        <v>0</v>
      </c>
    </row>
    <row r="64" spans="1:11" x14ac:dyDescent="0.2">
      <c r="C64" s="58">
        <v>0</v>
      </c>
      <c r="D64" s="26"/>
      <c r="E64" s="58">
        <v>0</v>
      </c>
      <c r="F64" s="26"/>
      <c r="G64" s="59">
        <f t="shared" si="9"/>
        <v>0</v>
      </c>
      <c r="H64" s="26"/>
      <c r="I64" s="59">
        <f t="shared" si="10"/>
        <v>0</v>
      </c>
      <c r="J64" s="26"/>
      <c r="K64" s="59">
        <f t="shared" si="11"/>
        <v>0</v>
      </c>
    </row>
    <row r="65" spans="1:11" x14ac:dyDescent="0.2">
      <c r="C65" s="58">
        <v>0</v>
      </c>
      <c r="D65" s="26"/>
      <c r="E65" s="58">
        <v>0</v>
      </c>
      <c r="F65" s="26"/>
      <c r="G65" s="59">
        <f t="shared" si="9"/>
        <v>0</v>
      </c>
      <c r="H65" s="26"/>
      <c r="I65" s="59">
        <f t="shared" si="10"/>
        <v>0</v>
      </c>
      <c r="J65" s="26"/>
      <c r="K65" s="59">
        <f t="shared" si="11"/>
        <v>0</v>
      </c>
    </row>
    <row r="66" spans="1:11" x14ac:dyDescent="0.2">
      <c r="C66" s="58">
        <v>0</v>
      </c>
      <c r="D66" s="26"/>
      <c r="E66" s="58">
        <v>0</v>
      </c>
      <c r="F66" s="26"/>
      <c r="G66" s="59">
        <f t="shared" si="9"/>
        <v>0</v>
      </c>
      <c r="H66" s="26"/>
      <c r="I66" s="59">
        <f t="shared" si="10"/>
        <v>0</v>
      </c>
      <c r="J66" s="26"/>
      <c r="K66" s="59">
        <f t="shared" si="11"/>
        <v>0</v>
      </c>
    </row>
    <row r="67" spans="1:11" x14ac:dyDescent="0.2">
      <c r="C67" s="58">
        <v>0</v>
      </c>
      <c r="D67" s="26"/>
      <c r="E67" s="58">
        <v>0</v>
      </c>
      <c r="F67" s="26"/>
      <c r="G67" s="59">
        <f t="shared" si="9"/>
        <v>0</v>
      </c>
      <c r="H67" s="26"/>
      <c r="I67" s="59">
        <f t="shared" si="10"/>
        <v>0</v>
      </c>
      <c r="J67" s="26"/>
      <c r="K67" s="59">
        <f t="shared" si="11"/>
        <v>0</v>
      </c>
    </row>
    <row r="68" spans="1:11" x14ac:dyDescent="0.2">
      <c r="C68" s="58">
        <v>0</v>
      </c>
      <c r="D68" s="26"/>
      <c r="E68" s="58">
        <v>0</v>
      </c>
      <c r="F68" s="26"/>
      <c r="G68" s="59">
        <f t="shared" si="9"/>
        <v>0</v>
      </c>
      <c r="H68" s="26"/>
      <c r="I68" s="59">
        <f t="shared" si="10"/>
        <v>0</v>
      </c>
      <c r="J68" s="26"/>
      <c r="K68" s="59">
        <f t="shared" si="11"/>
        <v>0</v>
      </c>
    </row>
    <row r="69" spans="1:11" x14ac:dyDescent="0.2">
      <c r="C69" s="58">
        <v>0</v>
      </c>
      <c r="D69" s="26"/>
      <c r="E69" s="58">
        <v>0</v>
      </c>
      <c r="F69" s="26"/>
      <c r="G69" s="59">
        <f t="shared" si="9"/>
        <v>0</v>
      </c>
      <c r="H69" s="26"/>
      <c r="I69" s="59">
        <f t="shared" si="10"/>
        <v>0</v>
      </c>
      <c r="J69" s="26"/>
      <c r="K69" s="59">
        <f t="shared" si="11"/>
        <v>0</v>
      </c>
    </row>
    <row r="70" spans="1:11" x14ac:dyDescent="0.2">
      <c r="C70" s="58">
        <v>0</v>
      </c>
      <c r="D70" s="26"/>
      <c r="E70" s="58">
        <v>0</v>
      </c>
      <c r="F70" s="26"/>
      <c r="G70" s="59">
        <f t="shared" si="9"/>
        <v>0</v>
      </c>
      <c r="H70" s="26"/>
      <c r="I70" s="59">
        <f t="shared" si="10"/>
        <v>0</v>
      </c>
      <c r="J70" s="26"/>
      <c r="K70" s="59">
        <f t="shared" si="11"/>
        <v>0</v>
      </c>
    </row>
    <row r="71" spans="1:11" x14ac:dyDescent="0.2">
      <c r="C71" s="58">
        <v>0</v>
      </c>
      <c r="D71" s="26"/>
      <c r="E71" s="58">
        <v>0</v>
      </c>
      <c r="F71" s="26"/>
      <c r="G71" s="59">
        <f t="shared" si="9"/>
        <v>0</v>
      </c>
      <c r="H71" s="26"/>
      <c r="I71" s="59">
        <f t="shared" si="10"/>
        <v>0</v>
      </c>
      <c r="J71" s="26"/>
      <c r="K71" s="59">
        <f t="shared" si="11"/>
        <v>0</v>
      </c>
    </row>
    <row r="72" spans="1:11" x14ac:dyDescent="0.2">
      <c r="C72" s="61">
        <v>0</v>
      </c>
      <c r="D72" s="26"/>
      <c r="E72" s="61">
        <v>0</v>
      </c>
      <c r="F72" s="26"/>
      <c r="G72" s="62">
        <f t="shared" si="9"/>
        <v>0</v>
      </c>
      <c r="H72" s="26"/>
      <c r="I72" s="62">
        <f t="shared" si="10"/>
        <v>0</v>
      </c>
      <c r="J72" s="26"/>
      <c r="K72" s="62">
        <f t="shared" si="11"/>
        <v>0</v>
      </c>
    </row>
    <row r="73" spans="1:11" x14ac:dyDescent="0.2">
      <c r="A73" s="20" t="s">
        <v>5</v>
      </c>
      <c r="C73" s="26"/>
      <c r="D73" s="26"/>
      <c r="E73" s="26"/>
      <c r="F73" s="26"/>
      <c r="G73" s="5">
        <f>SUM(G63:G72)</f>
        <v>0</v>
      </c>
      <c r="H73" s="5"/>
      <c r="I73" s="5">
        <f>SUM(I63:I72)</f>
        <v>0</v>
      </c>
      <c r="J73" s="5"/>
      <c r="K73" s="5">
        <f>SUM(K63:K72)</f>
        <v>0</v>
      </c>
    </row>
    <row r="76" spans="1:11" x14ac:dyDescent="0.2">
      <c r="A76" s="20" t="s">
        <v>8</v>
      </c>
    </row>
    <row r="77" spans="1:11" x14ac:dyDescent="0.2">
      <c r="A77" s="21" t="s">
        <v>2</v>
      </c>
      <c r="C77" s="21" t="s">
        <v>3</v>
      </c>
      <c r="D77" s="22"/>
      <c r="E77" s="21" t="s">
        <v>1</v>
      </c>
      <c r="G77" s="23" t="s">
        <v>4</v>
      </c>
      <c r="I77" s="23" t="s">
        <v>67</v>
      </c>
      <c r="K77" s="23" t="s">
        <v>75</v>
      </c>
    </row>
    <row r="78" spans="1:11" x14ac:dyDescent="0.2">
      <c r="C78" s="57">
        <v>0</v>
      </c>
      <c r="E78" s="58">
        <v>0</v>
      </c>
      <c r="F78" s="26"/>
      <c r="G78" s="59">
        <f t="shared" ref="G78:G87" si="12">C78*E78</f>
        <v>0</v>
      </c>
      <c r="H78" s="26"/>
      <c r="I78" s="59">
        <f t="shared" ref="I78:I87" si="13">ROUND(SUM(G78+(G78*$C$9)),0)</f>
        <v>0</v>
      </c>
      <c r="J78" s="26"/>
      <c r="K78" s="59">
        <f t="shared" ref="K78:K87" si="14">ROUND(SUM(I78+(I78*$C$9)),0)</f>
        <v>0</v>
      </c>
    </row>
    <row r="79" spans="1:11" x14ac:dyDescent="0.2">
      <c r="C79" s="57">
        <v>0</v>
      </c>
      <c r="E79" s="58">
        <v>0</v>
      </c>
      <c r="F79" s="26"/>
      <c r="G79" s="59">
        <f t="shared" si="12"/>
        <v>0</v>
      </c>
      <c r="H79" s="26"/>
      <c r="I79" s="59">
        <f t="shared" si="13"/>
        <v>0</v>
      </c>
      <c r="J79" s="26"/>
      <c r="K79" s="59">
        <f t="shared" si="14"/>
        <v>0</v>
      </c>
    </row>
    <row r="80" spans="1:11" x14ac:dyDescent="0.2">
      <c r="C80" s="57">
        <v>0</v>
      </c>
      <c r="E80" s="58">
        <v>0</v>
      </c>
      <c r="F80" s="26"/>
      <c r="G80" s="59">
        <f t="shared" si="12"/>
        <v>0</v>
      </c>
      <c r="H80" s="26"/>
      <c r="I80" s="59">
        <f t="shared" si="13"/>
        <v>0</v>
      </c>
      <c r="J80" s="26"/>
      <c r="K80" s="59">
        <f t="shared" si="14"/>
        <v>0</v>
      </c>
    </row>
    <row r="81" spans="1:11" x14ac:dyDescent="0.2">
      <c r="C81" s="57">
        <v>0</v>
      </c>
      <c r="E81" s="58">
        <v>0</v>
      </c>
      <c r="F81" s="26"/>
      <c r="G81" s="59">
        <f t="shared" si="12"/>
        <v>0</v>
      </c>
      <c r="H81" s="26"/>
      <c r="I81" s="59">
        <f t="shared" si="13"/>
        <v>0</v>
      </c>
      <c r="J81" s="26"/>
      <c r="K81" s="59">
        <f t="shared" si="14"/>
        <v>0</v>
      </c>
    </row>
    <row r="82" spans="1:11" x14ac:dyDescent="0.2">
      <c r="C82" s="57">
        <v>0</v>
      </c>
      <c r="E82" s="58">
        <v>0</v>
      </c>
      <c r="F82" s="26"/>
      <c r="G82" s="59">
        <f t="shared" si="12"/>
        <v>0</v>
      </c>
      <c r="H82" s="26"/>
      <c r="I82" s="59">
        <f t="shared" si="13"/>
        <v>0</v>
      </c>
      <c r="J82" s="26"/>
      <c r="K82" s="59">
        <f t="shared" si="14"/>
        <v>0</v>
      </c>
    </row>
    <row r="83" spans="1:11" x14ac:dyDescent="0.2">
      <c r="C83" s="57">
        <v>0</v>
      </c>
      <c r="E83" s="58">
        <v>0</v>
      </c>
      <c r="F83" s="26"/>
      <c r="G83" s="59">
        <f t="shared" si="12"/>
        <v>0</v>
      </c>
      <c r="H83" s="26"/>
      <c r="I83" s="59">
        <f t="shared" si="13"/>
        <v>0</v>
      </c>
      <c r="J83" s="26"/>
      <c r="K83" s="59">
        <f t="shared" si="14"/>
        <v>0</v>
      </c>
    </row>
    <row r="84" spans="1:11" x14ac:dyDescent="0.2">
      <c r="C84" s="57">
        <v>0</v>
      </c>
      <c r="E84" s="58">
        <v>0</v>
      </c>
      <c r="F84" s="26"/>
      <c r="G84" s="59">
        <f t="shared" si="12"/>
        <v>0</v>
      </c>
      <c r="H84" s="26"/>
      <c r="I84" s="59">
        <f t="shared" si="13"/>
        <v>0</v>
      </c>
      <c r="J84" s="26"/>
      <c r="K84" s="59">
        <f t="shared" si="14"/>
        <v>0</v>
      </c>
    </row>
    <row r="85" spans="1:11" x14ac:dyDescent="0.2">
      <c r="C85" s="57">
        <v>0</v>
      </c>
      <c r="E85" s="58">
        <v>0</v>
      </c>
      <c r="F85" s="26"/>
      <c r="G85" s="59">
        <f t="shared" si="12"/>
        <v>0</v>
      </c>
      <c r="H85" s="26"/>
      <c r="I85" s="59">
        <f t="shared" si="13"/>
        <v>0</v>
      </c>
      <c r="J85" s="26"/>
      <c r="K85" s="59">
        <f t="shared" si="14"/>
        <v>0</v>
      </c>
    </row>
    <row r="86" spans="1:11" x14ac:dyDescent="0.2">
      <c r="C86" s="57">
        <v>0</v>
      </c>
      <c r="E86" s="58">
        <v>0</v>
      </c>
      <c r="F86" s="26"/>
      <c r="G86" s="59">
        <f t="shared" si="12"/>
        <v>0</v>
      </c>
      <c r="H86" s="26"/>
      <c r="I86" s="59">
        <f t="shared" si="13"/>
        <v>0</v>
      </c>
      <c r="J86" s="26"/>
      <c r="K86" s="59">
        <f t="shared" si="14"/>
        <v>0</v>
      </c>
    </row>
    <row r="87" spans="1:11" x14ac:dyDescent="0.2">
      <c r="C87" s="60">
        <v>0</v>
      </c>
      <c r="E87" s="61">
        <v>0</v>
      </c>
      <c r="F87" s="26"/>
      <c r="G87" s="62">
        <f t="shared" si="12"/>
        <v>0</v>
      </c>
      <c r="H87" s="26"/>
      <c r="I87" s="62">
        <f t="shared" si="13"/>
        <v>0</v>
      </c>
      <c r="J87" s="26"/>
      <c r="K87" s="62">
        <f t="shared" si="14"/>
        <v>0</v>
      </c>
    </row>
    <row r="88" spans="1:11" x14ac:dyDescent="0.2">
      <c r="A88" s="20" t="s">
        <v>5</v>
      </c>
      <c r="E88" s="26"/>
      <c r="F88" s="26"/>
      <c r="G88" s="5">
        <f>SUM(G78:G87)</f>
        <v>0</v>
      </c>
      <c r="H88" s="5"/>
      <c r="I88" s="5">
        <f>SUM(I78:I87)</f>
        <v>0</v>
      </c>
      <c r="J88" s="5"/>
      <c r="K88" s="5">
        <f>SUM(K78:K87)</f>
        <v>0</v>
      </c>
    </row>
    <row r="89" spans="1:11" x14ac:dyDescent="0.2">
      <c r="E89" s="26"/>
      <c r="F89" s="26"/>
      <c r="G89" s="26"/>
      <c r="H89" s="26"/>
      <c r="I89" s="26"/>
      <c r="J89" s="26"/>
      <c r="K89" s="26"/>
    </row>
    <row r="90" spans="1:11" x14ac:dyDescent="0.2">
      <c r="A90" s="18" t="s">
        <v>9</v>
      </c>
      <c r="E90" s="26"/>
      <c r="F90" s="26"/>
      <c r="G90" s="5">
        <f>SUM(G29+G44+G59+G73+G88)</f>
        <v>0</v>
      </c>
      <c r="H90" s="5"/>
      <c r="I90" s="5">
        <f>SUM(I29+I44+I59+I73+I88)</f>
        <v>0</v>
      </c>
      <c r="J90" s="5"/>
      <c r="K90" s="5">
        <f>SUM(K29+K44+K59+K73+K88)</f>
        <v>0</v>
      </c>
    </row>
    <row r="91" spans="1:11" x14ac:dyDescent="0.2">
      <c r="A91" s="18"/>
      <c r="E91" s="26"/>
      <c r="F91" s="26"/>
      <c r="G91" s="5"/>
      <c r="H91" s="5"/>
      <c r="I91" s="5"/>
      <c r="J91" s="5"/>
      <c r="K91" s="5"/>
    </row>
    <row r="92" spans="1:11" x14ac:dyDescent="0.2">
      <c r="A92" s="19" t="s">
        <v>121</v>
      </c>
      <c r="G92" s="3">
        <f>ROUND(+G29*$C$10,0)</f>
        <v>0</v>
      </c>
      <c r="H92" s="26"/>
      <c r="I92" s="3">
        <f>ROUND(+I29*$C$10,0)</f>
        <v>0</v>
      </c>
      <c r="J92" s="26"/>
      <c r="K92" s="3">
        <f>ROUND(+K29*$C$10,0)</f>
        <v>0</v>
      </c>
    </row>
    <row r="93" spans="1:11" x14ac:dyDescent="0.2">
      <c r="A93" s="19" t="s">
        <v>66</v>
      </c>
      <c r="G93" s="4">
        <f>ROUND(+G44*$C$12,0)</f>
        <v>0</v>
      </c>
      <c r="H93" s="26"/>
      <c r="I93" s="4">
        <f>ROUND(+I44*$C$12,0)</f>
        <v>0</v>
      </c>
      <c r="J93" s="26"/>
      <c r="K93" s="4">
        <f>ROUND(+K44*$C$12,0)</f>
        <v>0</v>
      </c>
    </row>
    <row r="94" spans="1:11" x14ac:dyDescent="0.2">
      <c r="A94" s="19" t="s">
        <v>115</v>
      </c>
      <c r="G94" s="4">
        <f>ROUND(+G59*$C$11,0)</f>
        <v>0</v>
      </c>
      <c r="H94" s="26"/>
      <c r="I94" s="4">
        <f>ROUND(+I59*$C$11,0)</f>
        <v>0</v>
      </c>
      <c r="J94" s="26"/>
      <c r="K94" s="4">
        <f>ROUND(+K59*$C$11,0)</f>
        <v>0</v>
      </c>
    </row>
    <row r="95" spans="1:11" x14ac:dyDescent="0.2">
      <c r="A95" s="19" t="s">
        <v>10</v>
      </c>
      <c r="G95" s="4">
        <f>ROUND(+G73*$C$12,0)</f>
        <v>0</v>
      </c>
      <c r="H95" s="26"/>
      <c r="I95" s="4">
        <f>ROUND(+I73*$C$12,0)</f>
        <v>0</v>
      </c>
      <c r="J95" s="26"/>
      <c r="K95" s="4">
        <f>ROUND(+K73*$C$12,0)</f>
        <v>0</v>
      </c>
    </row>
    <row r="96" spans="1:11" x14ac:dyDescent="0.2">
      <c r="A96" s="18" t="s">
        <v>14</v>
      </c>
      <c r="G96" s="5">
        <f>SUM(G92:G95)</f>
        <v>0</v>
      </c>
      <c r="H96" s="26"/>
      <c r="I96" s="5">
        <f>SUM(I92:I95)</f>
        <v>0</v>
      </c>
      <c r="J96" s="26"/>
      <c r="K96" s="5">
        <f>SUM(K92:K95)</f>
        <v>0</v>
      </c>
    </row>
    <row r="97" spans="1:11" x14ac:dyDescent="0.2">
      <c r="A97" s="18"/>
      <c r="E97" s="26"/>
      <c r="F97" s="26"/>
      <c r="G97" s="26"/>
      <c r="H97" s="26"/>
      <c r="I97" s="26"/>
      <c r="J97" s="26"/>
      <c r="K97" s="26"/>
    </row>
    <row r="98" spans="1:11" x14ac:dyDescent="0.2">
      <c r="A98" s="20" t="s">
        <v>13</v>
      </c>
      <c r="E98" s="26"/>
      <c r="F98" s="26"/>
      <c r="G98" s="5">
        <f>G90+G96</f>
        <v>0</v>
      </c>
      <c r="H98" s="26"/>
      <c r="I98" s="5">
        <f>I90+I96</f>
        <v>0</v>
      </c>
      <c r="J98" s="26"/>
      <c r="K98" s="5">
        <f>K90+K96</f>
        <v>0</v>
      </c>
    </row>
    <row r="99" spans="1:11" x14ac:dyDescent="0.2">
      <c r="E99" s="26"/>
      <c r="F99" s="26"/>
      <c r="G99" s="26"/>
      <c r="H99" s="26"/>
      <c r="I99" s="26"/>
      <c r="J99" s="26"/>
      <c r="K99" s="26"/>
    </row>
    <row r="100" spans="1:11" x14ac:dyDescent="0.2">
      <c r="E100" s="26"/>
      <c r="F100" s="26"/>
      <c r="G100" s="26"/>
      <c r="H100" s="26"/>
      <c r="I100" s="26"/>
      <c r="J100" s="26"/>
      <c r="K100" s="26"/>
    </row>
    <row r="101" spans="1:11" x14ac:dyDescent="0.2">
      <c r="A101" s="20" t="s">
        <v>16</v>
      </c>
      <c r="E101" s="26"/>
      <c r="F101" s="26"/>
      <c r="G101" s="26"/>
      <c r="H101" s="26"/>
      <c r="I101" s="26"/>
      <c r="J101" s="26"/>
      <c r="K101" s="26"/>
    </row>
    <row r="102" spans="1:11" x14ac:dyDescent="0.2">
      <c r="A102" s="31" t="s">
        <v>17</v>
      </c>
      <c r="E102" s="26"/>
      <c r="F102" s="26"/>
      <c r="G102" s="26"/>
      <c r="H102" s="26"/>
      <c r="I102" s="26"/>
      <c r="J102" s="26"/>
      <c r="K102" s="26"/>
    </row>
    <row r="103" spans="1:11" x14ac:dyDescent="0.2">
      <c r="E103" s="26"/>
      <c r="F103" s="26"/>
      <c r="G103" s="26">
        <v>0</v>
      </c>
      <c r="H103" s="26"/>
      <c r="I103" s="59">
        <f>ROUND(SUM(G103+(G103*$C$8)),0)</f>
        <v>0</v>
      </c>
      <c r="J103" s="26"/>
      <c r="K103" s="59">
        <f>ROUND(SUM(I103+(I103*$C$8)),0)</f>
        <v>0</v>
      </c>
    </row>
    <row r="104" spans="1:11" x14ac:dyDescent="0.2">
      <c r="E104" s="26"/>
      <c r="F104" s="26"/>
      <c r="G104" s="26">
        <v>0</v>
      </c>
      <c r="H104" s="26"/>
      <c r="I104" s="59">
        <f>ROUND(SUM(G104+(G104*$C$8)),0)</f>
        <v>0</v>
      </c>
      <c r="J104" s="26"/>
      <c r="K104" s="59">
        <f>ROUND(SUM(I104+(I104*$C$8)),0)</f>
        <v>0</v>
      </c>
    </row>
    <row r="105" spans="1:11" x14ac:dyDescent="0.2">
      <c r="E105" s="26"/>
      <c r="F105" s="26"/>
      <c r="G105" s="32">
        <v>0</v>
      </c>
      <c r="H105" s="26"/>
      <c r="I105" s="62">
        <f>ROUND(SUM(G105+(G105*$C$8)),0)</f>
        <v>0</v>
      </c>
      <c r="J105" s="26"/>
      <c r="K105" s="62">
        <f>ROUND(SUM(I105+(I105*$C$8)),0)</f>
        <v>0</v>
      </c>
    </row>
    <row r="106" spans="1:11" x14ac:dyDescent="0.2">
      <c r="A106" s="20" t="s">
        <v>5</v>
      </c>
      <c r="E106" s="26"/>
      <c r="F106" s="26"/>
      <c r="G106" s="5">
        <f>SUM(G103:G105)</f>
        <v>0</v>
      </c>
      <c r="H106" s="26"/>
      <c r="I106" s="5">
        <f>SUM(I103:I105)</f>
        <v>0</v>
      </c>
      <c r="J106" s="26"/>
      <c r="K106" s="5">
        <f>SUM(K103:K105)</f>
        <v>0</v>
      </c>
    </row>
    <row r="107" spans="1:11" x14ac:dyDescent="0.2">
      <c r="A107" s="19" t="s">
        <v>18</v>
      </c>
      <c r="E107" s="26"/>
      <c r="F107" s="26"/>
      <c r="G107" s="26"/>
      <c r="H107" s="26"/>
      <c r="I107" s="26"/>
      <c r="J107" s="26"/>
      <c r="K107" s="26"/>
    </row>
    <row r="108" spans="1:11" x14ac:dyDescent="0.2">
      <c r="E108" s="26"/>
      <c r="F108" s="26"/>
      <c r="G108" s="26"/>
      <c r="H108" s="26"/>
      <c r="I108" s="26"/>
      <c r="J108" s="26"/>
      <c r="K108" s="26"/>
    </row>
    <row r="109" spans="1:11" x14ac:dyDescent="0.2">
      <c r="A109" s="20" t="s">
        <v>122</v>
      </c>
      <c r="E109" s="26"/>
      <c r="F109" s="26"/>
      <c r="G109" s="26"/>
      <c r="H109" s="26"/>
      <c r="I109" s="26"/>
      <c r="J109" s="26"/>
      <c r="K109" s="26"/>
    </row>
    <row r="110" spans="1:11" x14ac:dyDescent="0.2">
      <c r="A110" s="31" t="s">
        <v>56</v>
      </c>
      <c r="E110" s="26"/>
      <c r="F110" s="26"/>
      <c r="G110" s="26"/>
      <c r="H110" s="26"/>
      <c r="I110" s="26"/>
      <c r="J110" s="26"/>
      <c r="K110" s="26"/>
    </row>
    <row r="111" spans="1:11" x14ac:dyDescent="0.2">
      <c r="A111" s="34"/>
      <c r="E111" s="26"/>
      <c r="F111" s="26"/>
      <c r="G111" s="26">
        <v>0</v>
      </c>
      <c r="H111" s="26"/>
      <c r="I111" s="26">
        <v>0</v>
      </c>
      <c r="J111" s="26" t="s">
        <v>18</v>
      </c>
      <c r="K111" s="26">
        <v>0</v>
      </c>
    </row>
    <row r="112" spans="1:11" x14ac:dyDescent="0.2">
      <c r="E112" s="26"/>
      <c r="F112" s="26"/>
      <c r="G112" s="26">
        <v>0</v>
      </c>
      <c r="H112" s="26"/>
      <c r="I112" s="26">
        <v>0</v>
      </c>
      <c r="J112" s="26"/>
      <c r="K112" s="26">
        <v>0</v>
      </c>
    </row>
    <row r="113" spans="1:11" x14ac:dyDescent="0.2">
      <c r="E113" s="26"/>
      <c r="F113" s="26"/>
      <c r="G113" s="26">
        <v>0</v>
      </c>
      <c r="H113" s="26"/>
      <c r="I113" s="26">
        <v>0</v>
      </c>
      <c r="J113" s="26"/>
      <c r="K113" s="26">
        <v>0</v>
      </c>
    </row>
    <row r="114" spans="1:11" x14ac:dyDescent="0.2">
      <c r="E114" s="26"/>
      <c r="F114" s="26"/>
      <c r="G114" s="32">
        <v>0</v>
      </c>
      <c r="H114" s="26"/>
      <c r="I114" s="32">
        <v>0</v>
      </c>
      <c r="J114" s="26"/>
      <c r="K114" s="32">
        <v>0</v>
      </c>
    </row>
    <row r="115" spans="1:11" x14ac:dyDescent="0.2">
      <c r="A115" s="20" t="s">
        <v>5</v>
      </c>
      <c r="E115" s="26"/>
      <c r="F115" s="26"/>
      <c r="G115" s="5">
        <f>SUM(G111:G114)</f>
        <v>0</v>
      </c>
      <c r="H115" s="26"/>
      <c r="I115" s="5">
        <f>SUM(I111:I114)</f>
        <v>0</v>
      </c>
      <c r="J115" s="26"/>
      <c r="K115" s="5">
        <f>SUM(K111:K114)</f>
        <v>0</v>
      </c>
    </row>
    <row r="116" spans="1:11" x14ac:dyDescent="0.2">
      <c r="E116" s="26"/>
      <c r="F116" s="26"/>
      <c r="G116" s="26"/>
      <c r="H116" s="26"/>
      <c r="I116" s="26"/>
      <c r="J116" s="26"/>
      <c r="K116" s="26"/>
    </row>
    <row r="117" spans="1:11" x14ac:dyDescent="0.2">
      <c r="E117" s="26"/>
      <c r="F117" s="26"/>
      <c r="G117" s="26"/>
      <c r="H117" s="26"/>
      <c r="I117" s="26"/>
      <c r="J117" s="26"/>
      <c r="K117" s="26"/>
    </row>
    <row r="118" spans="1:11" x14ac:dyDescent="0.2">
      <c r="A118" s="20" t="s">
        <v>20</v>
      </c>
      <c r="E118" s="26"/>
      <c r="F118" s="26"/>
      <c r="G118" s="26"/>
      <c r="H118" s="26"/>
      <c r="I118" s="26"/>
      <c r="J118" s="26"/>
      <c r="K118" s="26"/>
    </row>
    <row r="119" spans="1:11" x14ac:dyDescent="0.2">
      <c r="A119" s="31" t="s">
        <v>19</v>
      </c>
      <c r="E119" s="26"/>
      <c r="F119" s="26"/>
      <c r="G119" s="26"/>
      <c r="H119" s="26"/>
      <c r="I119" s="26"/>
      <c r="J119" s="26"/>
      <c r="K119" s="26"/>
    </row>
    <row r="120" spans="1:11" x14ac:dyDescent="0.2">
      <c r="E120" s="26"/>
      <c r="F120" s="26"/>
      <c r="G120" s="26">
        <v>0</v>
      </c>
      <c r="H120" s="26"/>
      <c r="I120" s="59">
        <f t="shared" ref="I120:I131" si="15">ROUND(SUM(G120+(G120*$C$8)),0)</f>
        <v>0</v>
      </c>
      <c r="J120" s="26"/>
      <c r="K120" s="59">
        <f t="shared" ref="K120:K131" si="16">ROUND(SUM(I120+(I120*$C$8)),0)</f>
        <v>0</v>
      </c>
    </row>
    <row r="121" spans="1:11" x14ac:dyDescent="0.2">
      <c r="E121" s="26"/>
      <c r="F121" s="26"/>
      <c r="G121" s="26">
        <v>0</v>
      </c>
      <c r="H121" s="26"/>
      <c r="I121" s="59">
        <f t="shared" si="15"/>
        <v>0</v>
      </c>
      <c r="J121" s="26"/>
      <c r="K121" s="59">
        <f t="shared" si="16"/>
        <v>0</v>
      </c>
    </row>
    <row r="122" spans="1:11" x14ac:dyDescent="0.2">
      <c r="E122" s="26"/>
      <c r="F122" s="26"/>
      <c r="G122" s="26">
        <v>0</v>
      </c>
      <c r="H122" s="26"/>
      <c r="I122" s="59">
        <f t="shared" si="15"/>
        <v>0</v>
      </c>
      <c r="J122" s="26"/>
      <c r="K122" s="59">
        <f t="shared" si="16"/>
        <v>0</v>
      </c>
    </row>
    <row r="123" spans="1:11" x14ac:dyDescent="0.2">
      <c r="E123" s="26"/>
      <c r="F123" s="26"/>
      <c r="G123" s="26">
        <v>0</v>
      </c>
      <c r="H123" s="26"/>
      <c r="I123" s="59">
        <f t="shared" si="15"/>
        <v>0</v>
      </c>
      <c r="J123" s="26"/>
      <c r="K123" s="59">
        <f t="shared" si="16"/>
        <v>0</v>
      </c>
    </row>
    <row r="124" spans="1:11" x14ac:dyDescent="0.2">
      <c r="E124" s="26"/>
      <c r="F124" s="26"/>
      <c r="G124" s="26">
        <v>0</v>
      </c>
      <c r="H124" s="26"/>
      <c r="I124" s="59">
        <f t="shared" si="15"/>
        <v>0</v>
      </c>
      <c r="J124" s="26"/>
      <c r="K124" s="59">
        <f t="shared" si="16"/>
        <v>0</v>
      </c>
    </row>
    <row r="125" spans="1:11" x14ac:dyDescent="0.2">
      <c r="E125" s="26"/>
      <c r="F125" s="26"/>
      <c r="G125" s="26">
        <v>0</v>
      </c>
      <c r="H125" s="26"/>
      <c r="I125" s="59">
        <f t="shared" si="15"/>
        <v>0</v>
      </c>
      <c r="J125" s="26"/>
      <c r="K125" s="59">
        <f t="shared" si="16"/>
        <v>0</v>
      </c>
    </row>
    <row r="126" spans="1:11" x14ac:dyDescent="0.2">
      <c r="E126" s="26"/>
      <c r="F126" s="26"/>
      <c r="G126" s="26">
        <v>0</v>
      </c>
      <c r="H126" s="26"/>
      <c r="I126" s="59">
        <f t="shared" si="15"/>
        <v>0</v>
      </c>
      <c r="J126" s="26"/>
      <c r="K126" s="59">
        <f t="shared" si="16"/>
        <v>0</v>
      </c>
    </row>
    <row r="127" spans="1:11" x14ac:dyDescent="0.2">
      <c r="E127" s="26"/>
      <c r="F127" s="26"/>
      <c r="G127" s="26">
        <v>0</v>
      </c>
      <c r="H127" s="26"/>
      <c r="I127" s="59">
        <f t="shared" si="15"/>
        <v>0</v>
      </c>
      <c r="J127" s="26"/>
      <c r="K127" s="59">
        <f t="shared" si="16"/>
        <v>0</v>
      </c>
    </row>
    <row r="128" spans="1:11" x14ac:dyDescent="0.2">
      <c r="E128" s="26"/>
      <c r="F128" s="26"/>
      <c r="G128" s="26">
        <v>0</v>
      </c>
      <c r="H128" s="26"/>
      <c r="I128" s="59">
        <f t="shared" si="15"/>
        <v>0</v>
      </c>
      <c r="J128" s="26"/>
      <c r="K128" s="59">
        <f t="shared" si="16"/>
        <v>0</v>
      </c>
    </row>
    <row r="129" spans="1:11" x14ac:dyDescent="0.2">
      <c r="E129" s="26"/>
      <c r="F129" s="26"/>
      <c r="G129" s="26">
        <v>0</v>
      </c>
      <c r="H129" s="26"/>
      <c r="I129" s="59">
        <f t="shared" si="15"/>
        <v>0</v>
      </c>
      <c r="J129" s="26"/>
      <c r="K129" s="59">
        <f t="shared" si="16"/>
        <v>0</v>
      </c>
    </row>
    <row r="130" spans="1:11" x14ac:dyDescent="0.2">
      <c r="E130" s="26"/>
      <c r="F130" s="26"/>
      <c r="G130" s="26">
        <v>0</v>
      </c>
      <c r="H130" s="26"/>
      <c r="I130" s="59">
        <f t="shared" si="15"/>
        <v>0</v>
      </c>
      <c r="J130" s="26"/>
      <c r="K130" s="59">
        <f t="shared" si="16"/>
        <v>0</v>
      </c>
    </row>
    <row r="131" spans="1:11" x14ac:dyDescent="0.2">
      <c r="E131" s="26"/>
      <c r="F131" s="26"/>
      <c r="G131" s="32">
        <v>0</v>
      </c>
      <c r="H131" s="26"/>
      <c r="I131" s="62">
        <f t="shared" si="15"/>
        <v>0</v>
      </c>
      <c r="J131" s="26"/>
      <c r="K131" s="62">
        <f t="shared" si="16"/>
        <v>0</v>
      </c>
    </row>
    <row r="132" spans="1:11" x14ac:dyDescent="0.2">
      <c r="A132" s="20" t="s">
        <v>5</v>
      </c>
      <c r="E132" s="26"/>
      <c r="F132" s="26"/>
      <c r="G132" s="5">
        <f>SUM(G120:G131)</f>
        <v>0</v>
      </c>
      <c r="H132" s="26"/>
      <c r="I132" s="5">
        <f>SUM(I120:I131)</f>
        <v>0</v>
      </c>
      <c r="J132" s="26"/>
      <c r="K132" s="5">
        <f>SUM(K120:K131)</f>
        <v>0</v>
      </c>
    </row>
    <row r="133" spans="1:11" x14ac:dyDescent="0.2">
      <c r="E133" s="26"/>
      <c r="F133" s="26"/>
      <c r="G133" s="26"/>
      <c r="H133" s="26"/>
      <c r="I133" s="26"/>
      <c r="J133" s="26"/>
      <c r="K133" s="26"/>
    </row>
    <row r="134" spans="1:11" x14ac:dyDescent="0.2">
      <c r="E134" s="26"/>
      <c r="F134" s="26"/>
      <c r="G134" s="26"/>
      <c r="H134" s="26"/>
      <c r="I134" s="26"/>
      <c r="J134" s="26"/>
      <c r="K134" s="26"/>
    </row>
    <row r="135" spans="1:11" x14ac:dyDescent="0.2">
      <c r="A135" s="20" t="s">
        <v>21</v>
      </c>
      <c r="E135" s="26"/>
      <c r="F135" s="26"/>
      <c r="G135" s="26"/>
      <c r="H135" s="26"/>
      <c r="I135" s="26"/>
      <c r="J135" s="26"/>
      <c r="K135" s="26"/>
    </row>
    <row r="136" spans="1:11" x14ac:dyDescent="0.2">
      <c r="A136" s="33" t="s">
        <v>22</v>
      </c>
      <c r="E136" s="26"/>
      <c r="F136" s="26"/>
      <c r="G136" s="26">
        <v>0</v>
      </c>
      <c r="H136" s="26"/>
      <c r="I136" s="59">
        <f>ROUND(SUM(G136+(G136*$C$8)),0)</f>
        <v>0</v>
      </c>
      <c r="J136" s="26"/>
      <c r="K136" s="59">
        <f>ROUND(SUM(I136+(I136*$C$8)),0)</f>
        <v>0</v>
      </c>
    </row>
    <row r="137" spans="1:11" x14ac:dyDescent="0.2">
      <c r="A137" s="33" t="s">
        <v>23</v>
      </c>
      <c r="E137" s="26"/>
      <c r="F137" s="26"/>
      <c r="G137" s="32">
        <v>0</v>
      </c>
      <c r="H137" s="26"/>
      <c r="I137" s="62">
        <f>ROUND(SUM(G137+(G137*$C$8)),0)</f>
        <v>0</v>
      </c>
      <c r="J137" s="26"/>
      <c r="K137" s="62">
        <f>ROUND(SUM(I137+(I137*$C$8)),0)</f>
        <v>0</v>
      </c>
    </row>
    <row r="138" spans="1:11" x14ac:dyDescent="0.2">
      <c r="A138" s="20" t="s">
        <v>24</v>
      </c>
      <c r="E138" s="26"/>
      <c r="F138" s="26"/>
      <c r="G138" s="5">
        <f>SUM(G136:G137)</f>
        <v>0</v>
      </c>
      <c r="H138" s="26"/>
      <c r="I138" s="5">
        <f>SUM(I136:I137)</f>
        <v>0</v>
      </c>
      <c r="J138" s="26"/>
      <c r="K138" s="5">
        <f>SUM(K136:K137)</f>
        <v>0</v>
      </c>
    </row>
    <row r="139" spans="1:11" x14ac:dyDescent="0.2">
      <c r="E139" s="26"/>
      <c r="F139" s="26"/>
      <c r="G139" s="26"/>
      <c r="H139" s="26"/>
      <c r="I139" s="26"/>
      <c r="J139" s="26"/>
      <c r="K139" s="26"/>
    </row>
    <row r="140" spans="1:11" x14ac:dyDescent="0.2">
      <c r="E140" s="26"/>
      <c r="F140" s="26"/>
      <c r="G140" s="26"/>
      <c r="H140" s="26"/>
      <c r="I140" s="26"/>
      <c r="J140" s="26"/>
      <c r="K140" s="26"/>
    </row>
    <row r="141" spans="1:11" x14ac:dyDescent="0.2">
      <c r="A141" s="20" t="s">
        <v>25</v>
      </c>
      <c r="E141" s="26"/>
      <c r="F141" s="26"/>
      <c r="G141" s="26"/>
      <c r="H141" s="26"/>
      <c r="I141" s="26"/>
      <c r="J141" s="26"/>
      <c r="K141" s="26"/>
    </row>
    <row r="142" spans="1:11" x14ac:dyDescent="0.2">
      <c r="A142" s="31" t="s">
        <v>19</v>
      </c>
      <c r="E142" s="26"/>
      <c r="F142" s="26"/>
      <c r="G142" s="26"/>
      <c r="H142" s="26"/>
      <c r="I142" s="26"/>
      <c r="J142" s="26"/>
      <c r="K142" s="26"/>
    </row>
    <row r="143" spans="1:11" x14ac:dyDescent="0.2">
      <c r="E143" s="26"/>
      <c r="F143" s="26"/>
      <c r="G143" s="26">
        <v>0</v>
      </c>
      <c r="H143" s="26"/>
      <c r="I143" s="59">
        <f>ROUND(SUM(G143+(G143*$C$8)),0)</f>
        <v>0</v>
      </c>
      <c r="J143" s="26"/>
      <c r="K143" s="59">
        <f>ROUND(SUM(I143+(I143*$C$8)),0)</f>
        <v>0</v>
      </c>
    </row>
    <row r="144" spans="1:11" x14ac:dyDescent="0.2">
      <c r="E144" s="26"/>
      <c r="F144" s="26"/>
      <c r="G144" s="26">
        <v>0</v>
      </c>
      <c r="H144" s="26"/>
      <c r="I144" s="59">
        <f>ROUND(SUM(G144+(G144*$C$8)),0)</f>
        <v>0</v>
      </c>
      <c r="J144" s="26"/>
      <c r="K144" s="59">
        <f>ROUND(SUM(I144+(I144*$C$8)),0)</f>
        <v>0</v>
      </c>
    </row>
    <row r="145" spans="1:11" x14ac:dyDescent="0.2">
      <c r="E145" s="26"/>
      <c r="F145" s="26"/>
      <c r="G145" s="32">
        <v>0</v>
      </c>
      <c r="H145" s="26"/>
      <c r="I145" s="62">
        <f>ROUND(SUM(G145+(G145*$C$8)),0)</f>
        <v>0</v>
      </c>
      <c r="J145" s="26"/>
      <c r="K145" s="62">
        <f>ROUND(SUM(I145+(I145*$C$8)),0)</f>
        <v>0</v>
      </c>
    </row>
    <row r="146" spans="1:11" x14ac:dyDescent="0.2">
      <c r="A146" s="20" t="s">
        <v>5</v>
      </c>
      <c r="E146" s="26"/>
      <c r="F146" s="26"/>
      <c r="G146" s="5">
        <f>SUM(G143:G145)</f>
        <v>0</v>
      </c>
      <c r="H146" s="26"/>
      <c r="I146" s="5">
        <f>SUM(I143:I145)</f>
        <v>0</v>
      </c>
      <c r="J146" s="26"/>
      <c r="K146" s="5">
        <f>SUM(K143:K145)</f>
        <v>0</v>
      </c>
    </row>
    <row r="147" spans="1:11" x14ac:dyDescent="0.2">
      <c r="E147" s="26"/>
      <c r="F147" s="26"/>
      <c r="G147" s="26"/>
      <c r="H147" s="26"/>
      <c r="I147" s="26"/>
      <c r="J147" s="26"/>
      <c r="K147" s="26"/>
    </row>
    <row r="148" spans="1:11" x14ac:dyDescent="0.2">
      <c r="E148" s="26"/>
      <c r="F148" s="26"/>
      <c r="G148" s="26"/>
      <c r="H148" s="26"/>
      <c r="I148" s="26"/>
      <c r="J148" s="26"/>
      <c r="K148" s="26"/>
    </row>
    <row r="149" spans="1:11" x14ac:dyDescent="0.2">
      <c r="A149" s="20" t="s">
        <v>27</v>
      </c>
      <c r="E149" s="26"/>
      <c r="F149" s="26"/>
      <c r="G149" s="26"/>
      <c r="H149" s="26"/>
      <c r="I149" s="26"/>
      <c r="J149" s="26"/>
      <c r="K149" s="26"/>
    </row>
    <row r="150" spans="1:11" x14ac:dyDescent="0.2">
      <c r="A150" s="31" t="s">
        <v>19</v>
      </c>
      <c r="E150" s="26"/>
      <c r="F150" s="26"/>
      <c r="G150" s="26"/>
      <c r="H150" s="26"/>
      <c r="I150" s="26"/>
      <c r="J150" s="26"/>
      <c r="K150" s="26"/>
    </row>
    <row r="151" spans="1:11" x14ac:dyDescent="0.2">
      <c r="E151" s="26"/>
      <c r="F151" s="26"/>
      <c r="G151" s="26">
        <v>0</v>
      </c>
      <c r="H151" s="26"/>
      <c r="I151" s="59">
        <f>ROUND(SUM(G151+(G151*$C$8)),0)</f>
        <v>0</v>
      </c>
      <c r="J151" s="26"/>
      <c r="K151" s="59">
        <f>ROUND(SUM(I151+(I151*$C$8)),0)</f>
        <v>0</v>
      </c>
    </row>
    <row r="152" spans="1:11" x14ac:dyDescent="0.2">
      <c r="E152" s="26"/>
      <c r="F152" s="26"/>
      <c r="G152" s="26">
        <v>0</v>
      </c>
      <c r="H152" s="26"/>
      <c r="I152" s="59">
        <f>ROUND(SUM(G152+(G152*$C$8)),0)</f>
        <v>0</v>
      </c>
      <c r="J152" s="26"/>
      <c r="K152" s="59">
        <f>ROUND(SUM(I152+(I152*$C$8)),0)</f>
        <v>0</v>
      </c>
    </row>
    <row r="153" spans="1:11" x14ac:dyDescent="0.2">
      <c r="E153" s="26"/>
      <c r="F153" s="26"/>
      <c r="G153" s="32">
        <v>0</v>
      </c>
      <c r="H153" s="26"/>
      <c r="I153" s="62">
        <f>ROUND(SUM(G153+(G153*$C$8)),0)</f>
        <v>0</v>
      </c>
      <c r="J153" s="26"/>
      <c r="K153" s="62">
        <f>ROUND(SUM(I153+(I153*$C$8)),0)</f>
        <v>0</v>
      </c>
    </row>
    <row r="154" spans="1:11" x14ac:dyDescent="0.2">
      <c r="A154" s="20" t="s">
        <v>5</v>
      </c>
      <c r="E154" s="26"/>
      <c r="F154" s="26"/>
      <c r="G154" s="5">
        <f>SUM(G151:G153)</f>
        <v>0</v>
      </c>
      <c r="H154" s="26"/>
      <c r="I154" s="5">
        <f>SUM(I151:I153)</f>
        <v>0</v>
      </c>
      <c r="J154" s="26"/>
      <c r="K154" s="5">
        <f>SUM(K151:K153)</f>
        <v>0</v>
      </c>
    </row>
    <row r="155" spans="1:11" x14ac:dyDescent="0.2">
      <c r="A155" s="19" t="s">
        <v>18</v>
      </c>
      <c r="E155" s="26"/>
      <c r="F155" s="26"/>
      <c r="G155" s="26"/>
      <c r="H155" s="26"/>
      <c r="I155" s="26"/>
      <c r="J155" s="26"/>
      <c r="K155" s="26"/>
    </row>
    <row r="156" spans="1:11" x14ac:dyDescent="0.2">
      <c r="E156" s="26"/>
      <c r="F156" s="26"/>
      <c r="G156" s="26"/>
      <c r="H156" s="26"/>
      <c r="I156" s="26"/>
      <c r="J156" s="26"/>
      <c r="K156" s="26"/>
    </row>
    <row r="157" spans="1:11" x14ac:dyDescent="0.2">
      <c r="A157" s="20" t="s">
        <v>28</v>
      </c>
      <c r="E157" s="26"/>
      <c r="F157" s="26"/>
      <c r="G157" s="26"/>
      <c r="H157" s="26"/>
      <c r="I157" s="26"/>
      <c r="J157" s="26"/>
      <c r="K157" s="26"/>
    </row>
    <row r="158" spans="1:11" x14ac:dyDescent="0.2">
      <c r="A158" s="31" t="s">
        <v>19</v>
      </c>
      <c r="E158" s="26"/>
      <c r="F158" s="26"/>
      <c r="G158" s="26">
        <v>0</v>
      </c>
      <c r="H158" s="26"/>
      <c r="I158" s="59">
        <f>ROUND(SUM(G158+(G158*$C$8)),0)</f>
        <v>0</v>
      </c>
      <c r="J158" s="26"/>
      <c r="K158" s="59">
        <f>ROUND(SUM(I158+(I158*$C$8)),0)</f>
        <v>0</v>
      </c>
    </row>
    <row r="159" spans="1:11" x14ac:dyDescent="0.2">
      <c r="E159" s="26"/>
      <c r="F159" s="26"/>
      <c r="G159" s="26">
        <v>0</v>
      </c>
      <c r="H159" s="26"/>
      <c r="I159" s="59">
        <f>ROUND(SUM(G159+(G159*$C$8)),0)</f>
        <v>0</v>
      </c>
      <c r="J159" s="26"/>
      <c r="K159" s="59">
        <f>ROUND(SUM(I159+(I159*$C$8)),0)</f>
        <v>0</v>
      </c>
    </row>
    <row r="160" spans="1:11" x14ac:dyDescent="0.2">
      <c r="E160" s="26"/>
      <c r="F160" s="26"/>
      <c r="G160" s="26">
        <v>0</v>
      </c>
      <c r="H160" s="26"/>
      <c r="I160" s="59">
        <f>ROUND(SUM(G160+(G160*$C$8)),0)</f>
        <v>0</v>
      </c>
      <c r="J160" s="26"/>
      <c r="K160" s="59">
        <f>ROUND(SUM(I160+(I160*$C$8)),0)</f>
        <v>0</v>
      </c>
    </row>
    <row r="161" spans="1:13" x14ac:dyDescent="0.2">
      <c r="E161" s="26"/>
      <c r="F161" s="26"/>
      <c r="G161" s="26">
        <v>0</v>
      </c>
      <c r="H161" s="26"/>
      <c r="I161" s="59">
        <f>ROUND(SUM(G161+(G161*$C$8)),0)</f>
        <v>0</v>
      </c>
      <c r="J161" s="26"/>
      <c r="K161" s="59">
        <f>ROUND(SUM(I161+(I161*$C$8)),0)</f>
        <v>0</v>
      </c>
    </row>
    <row r="162" spans="1:13" x14ac:dyDescent="0.2">
      <c r="E162" s="26"/>
      <c r="F162" s="26"/>
      <c r="G162" s="26">
        <v>0</v>
      </c>
      <c r="H162" s="26"/>
      <c r="I162" s="59">
        <f>ROUND(SUM(G162+(G162*$C$8)),0)</f>
        <v>0</v>
      </c>
      <c r="J162" s="26"/>
      <c r="K162" s="59">
        <f>ROUND(SUM(I162+(I162*$C$8)),0)</f>
        <v>0</v>
      </c>
    </row>
    <row r="163" spans="1:13" x14ac:dyDescent="0.2">
      <c r="E163" s="26"/>
      <c r="F163" s="26"/>
      <c r="G163" s="26"/>
      <c r="H163" s="26"/>
      <c r="I163" s="59"/>
      <c r="J163" s="26"/>
      <c r="K163" s="59"/>
      <c r="M163" s="33" t="s">
        <v>58</v>
      </c>
    </row>
    <row r="164" spans="1:13" x14ac:dyDescent="0.2">
      <c r="A164" s="34" t="s">
        <v>57</v>
      </c>
      <c r="E164" s="26"/>
      <c r="F164" s="26"/>
      <c r="G164" s="26">
        <v>0</v>
      </c>
      <c r="H164" s="26"/>
      <c r="I164" s="59">
        <f>ROUND(SUM(G164+(G164*$C$8)),0)</f>
        <v>0</v>
      </c>
      <c r="J164" s="26"/>
      <c r="K164" s="59">
        <f>ROUND(SUM(I164+(I164*$C$8)),0)</f>
        <v>0</v>
      </c>
      <c r="M164" s="26">
        <f>SUM(G164:K164)</f>
        <v>0</v>
      </c>
    </row>
    <row r="165" spans="1:13" x14ac:dyDescent="0.2">
      <c r="E165" s="26"/>
      <c r="F165" s="26"/>
      <c r="G165" s="26"/>
      <c r="H165" s="26"/>
      <c r="I165" s="59"/>
      <c r="J165" s="26"/>
      <c r="K165" s="59"/>
      <c r="M165" s="33" t="s">
        <v>30</v>
      </c>
    </row>
    <row r="166" spans="1:13" x14ac:dyDescent="0.2">
      <c r="A166" s="34" t="s">
        <v>29</v>
      </c>
      <c r="E166" s="26"/>
      <c r="F166" s="26"/>
      <c r="G166" s="32">
        <v>0</v>
      </c>
      <c r="H166" s="26"/>
      <c r="I166" s="62">
        <f>ROUND(SUM(G166+(G166*$C$8)),0)</f>
        <v>0</v>
      </c>
      <c r="J166" s="26"/>
      <c r="K166" s="62">
        <f>ROUND(SUM(I166+(I166*$C$8)),0)</f>
        <v>0</v>
      </c>
      <c r="M166" s="26">
        <f>SUM(G166:K166)</f>
        <v>0</v>
      </c>
    </row>
    <row r="167" spans="1:13" x14ac:dyDescent="0.2">
      <c r="A167" s="20" t="s">
        <v>5</v>
      </c>
      <c r="E167" s="26"/>
      <c r="F167" s="26"/>
      <c r="G167" s="5">
        <f>SUM(G158:G166)</f>
        <v>0</v>
      </c>
      <c r="H167" s="26"/>
      <c r="I167" s="5">
        <f>SUM(I158:I166)</f>
        <v>0</v>
      </c>
      <c r="J167" s="26"/>
      <c r="K167" s="5">
        <f>SUM(K158:K166)</f>
        <v>0</v>
      </c>
    </row>
    <row r="168" spans="1:13" x14ac:dyDescent="0.2">
      <c r="E168" s="26"/>
      <c r="F168" s="26"/>
      <c r="G168" s="26"/>
      <c r="H168" s="26"/>
      <c r="I168" s="26"/>
      <c r="J168" s="26"/>
      <c r="K168" s="26"/>
    </row>
    <row r="169" spans="1:13" x14ac:dyDescent="0.2">
      <c r="A169" s="18" t="s">
        <v>31</v>
      </c>
      <c r="E169" s="26"/>
      <c r="F169" s="26"/>
      <c r="G169" s="5">
        <f>SUM(G98+G106+G115+G132+G138+G146+G154+G167)</f>
        <v>0</v>
      </c>
      <c r="H169" s="5"/>
      <c r="I169" s="5">
        <f>SUM(I98+I106+I115+I132+I138+I146+I154+I167)</f>
        <v>0</v>
      </c>
      <c r="J169" s="5"/>
      <c r="K169" s="5">
        <f>SUM(K98+K106+K115+K132+K138+K146+K154+K167)</f>
        <v>0</v>
      </c>
    </row>
    <row r="170" spans="1:13" x14ac:dyDescent="0.2">
      <c r="E170" s="26"/>
      <c r="F170" s="26"/>
      <c r="G170" s="35">
        <f>SUM(G98+G106+G132+G154+G167-G166-G164)</f>
        <v>0</v>
      </c>
      <c r="H170" s="35"/>
      <c r="I170" s="35">
        <f>SUM(I98+I106+I132+I154+I167-I166-I164)</f>
        <v>0</v>
      </c>
      <c r="J170" s="35"/>
      <c r="K170" s="35">
        <f>SUM(K98+K106+K132+K154+K167-K166-K164)</f>
        <v>0</v>
      </c>
    </row>
    <row r="171" spans="1:13" x14ac:dyDescent="0.2">
      <c r="E171" s="26"/>
      <c r="F171" s="26"/>
      <c r="G171" s="26"/>
      <c r="H171" s="26"/>
      <c r="I171" s="26"/>
      <c r="J171" s="26"/>
      <c r="K171" s="26"/>
    </row>
    <row r="172" spans="1:13" x14ac:dyDescent="0.2">
      <c r="A172" s="20" t="s">
        <v>32</v>
      </c>
      <c r="E172" s="26"/>
      <c r="F172" s="26"/>
      <c r="G172" s="26"/>
      <c r="H172" s="26"/>
      <c r="I172" s="26"/>
      <c r="J172" s="26"/>
      <c r="K172" s="26"/>
    </row>
    <row r="173" spans="1:13" x14ac:dyDescent="0.2">
      <c r="A173" s="33" t="s">
        <v>35</v>
      </c>
      <c r="E173" s="26"/>
      <c r="F173" s="26"/>
      <c r="G173" s="26"/>
      <c r="H173" s="26"/>
      <c r="I173" s="26"/>
      <c r="J173" s="26"/>
      <c r="K173" s="26"/>
      <c r="M173" s="33" t="s">
        <v>68</v>
      </c>
    </row>
    <row r="174" spans="1:13" x14ac:dyDescent="0.2">
      <c r="E174" s="64" t="s">
        <v>33</v>
      </c>
      <c r="F174" s="26"/>
      <c r="G174" s="32">
        <v>0</v>
      </c>
      <c r="H174" s="26"/>
      <c r="I174" s="32">
        <v>0</v>
      </c>
      <c r="J174" s="26"/>
      <c r="K174" s="32">
        <v>0</v>
      </c>
      <c r="M174" s="26">
        <f>SUM(G174:K174)</f>
        <v>0</v>
      </c>
    </row>
    <row r="175" spans="1:13" x14ac:dyDescent="0.2">
      <c r="E175" s="64" t="s">
        <v>34</v>
      </c>
      <c r="F175" s="26"/>
      <c r="G175" s="26">
        <v>0</v>
      </c>
      <c r="H175" s="26"/>
      <c r="I175" s="26">
        <v>0</v>
      </c>
      <c r="J175" s="26"/>
      <c r="K175" s="26">
        <v>0</v>
      </c>
      <c r="M175" s="26">
        <f>SUM(G175:K175)</f>
        <v>0</v>
      </c>
    </row>
    <row r="176" spans="1:13" x14ac:dyDescent="0.2">
      <c r="E176" s="26"/>
      <c r="F176" s="26"/>
      <c r="G176" s="41">
        <f>IF(G174+G175&gt;=25000,"25,000",G174+G175)</f>
        <v>0</v>
      </c>
      <c r="H176" s="35"/>
      <c r="I176" s="63">
        <f>IF(I174+I175+G176&gt;=25000, 25000-G176, I174+I175)</f>
        <v>0</v>
      </c>
      <c r="J176" s="35"/>
      <c r="K176" s="63">
        <f>IF(K174+K175+I176+G176&gt;=25000, 25000-(I176+G176), K174+K175)</f>
        <v>0</v>
      </c>
    </row>
    <row r="177" spans="1:13" x14ac:dyDescent="0.2">
      <c r="A177" s="33" t="s">
        <v>36</v>
      </c>
      <c r="E177" s="26"/>
      <c r="F177" s="26"/>
      <c r="G177" s="26"/>
      <c r="H177" s="26"/>
      <c r="I177" s="26"/>
      <c r="J177" s="26"/>
      <c r="K177" s="26"/>
    </row>
    <row r="178" spans="1:13" x14ac:dyDescent="0.2">
      <c r="E178" s="64" t="s">
        <v>33</v>
      </c>
      <c r="F178" s="26"/>
      <c r="G178" s="32">
        <v>0</v>
      </c>
      <c r="H178" s="26"/>
      <c r="I178" s="32">
        <v>0</v>
      </c>
      <c r="J178" s="26"/>
      <c r="K178" s="32">
        <v>0</v>
      </c>
      <c r="M178" s="26">
        <f>SUM(G178:K178)</f>
        <v>0</v>
      </c>
    </row>
    <row r="179" spans="1:13" x14ac:dyDescent="0.2">
      <c r="E179" s="64" t="s">
        <v>34</v>
      </c>
      <c r="F179" s="26"/>
      <c r="G179" s="26">
        <v>0</v>
      </c>
      <c r="H179" s="26"/>
      <c r="I179" s="26">
        <v>0</v>
      </c>
      <c r="J179" s="26"/>
      <c r="K179" s="26">
        <v>0</v>
      </c>
      <c r="M179" s="26">
        <f>SUM(G179:K179)</f>
        <v>0</v>
      </c>
    </row>
    <row r="180" spans="1:13" x14ac:dyDescent="0.2">
      <c r="E180" s="26"/>
      <c r="F180" s="26"/>
      <c r="G180" s="41">
        <f>IF(G178+G179&gt;=25000,"25,000",G178+G179)</f>
        <v>0</v>
      </c>
      <c r="H180" s="35"/>
      <c r="I180" s="63">
        <f>IF(I178+I179+G180&gt;=25000, 25000-G180, I178+I179)</f>
        <v>0</v>
      </c>
      <c r="J180" s="35"/>
      <c r="K180" s="63">
        <f>IF(K178+K179+I180+G180&gt;=25000, 25000-(I180+G180), K178+K179)</f>
        <v>0</v>
      </c>
    </row>
    <row r="181" spans="1:13" x14ac:dyDescent="0.2">
      <c r="A181" s="33" t="s">
        <v>59</v>
      </c>
      <c r="E181" s="26"/>
      <c r="F181" s="26"/>
      <c r="G181" s="26"/>
      <c r="H181" s="26"/>
      <c r="I181" s="26"/>
      <c r="J181" s="26"/>
      <c r="K181" s="26"/>
    </row>
    <row r="182" spans="1:13" x14ac:dyDescent="0.2">
      <c r="E182" s="64" t="s">
        <v>33</v>
      </c>
      <c r="F182" s="26"/>
      <c r="G182" s="32">
        <v>0</v>
      </c>
      <c r="H182" s="26"/>
      <c r="I182" s="32">
        <v>0</v>
      </c>
      <c r="J182" s="26"/>
      <c r="K182" s="32">
        <v>0</v>
      </c>
      <c r="M182" s="26">
        <f>SUM(G182:K182)</f>
        <v>0</v>
      </c>
    </row>
    <row r="183" spans="1:13" x14ac:dyDescent="0.2">
      <c r="E183" s="64" t="s">
        <v>34</v>
      </c>
      <c r="F183" s="26"/>
      <c r="G183" s="26">
        <v>0</v>
      </c>
      <c r="H183" s="26"/>
      <c r="I183" s="26">
        <v>0</v>
      </c>
      <c r="J183" s="26"/>
      <c r="K183" s="26">
        <v>0</v>
      </c>
      <c r="M183" s="26">
        <f>SUM(G183:K183)</f>
        <v>0</v>
      </c>
    </row>
    <row r="184" spans="1:13" x14ac:dyDescent="0.2">
      <c r="E184" s="26"/>
      <c r="F184" s="26"/>
      <c r="G184" s="41">
        <f>IF(G182+G183&gt;=25000,"25,000",G182+G183)</f>
        <v>0</v>
      </c>
      <c r="H184" s="35"/>
      <c r="I184" s="63">
        <f>IF(I182+I183+G184&gt;=25000, 25000-G184, I182+I183)</f>
        <v>0</v>
      </c>
      <c r="J184" s="35"/>
      <c r="K184" s="63">
        <f>IF(K182+K183+I184+G184&gt;=25000, 25000-(I184+G184), K182+K183)</f>
        <v>0</v>
      </c>
    </row>
    <row r="185" spans="1:13" x14ac:dyDescent="0.2">
      <c r="A185" s="33" t="s">
        <v>37</v>
      </c>
      <c r="E185" s="26"/>
      <c r="F185" s="26"/>
      <c r="G185" s="26"/>
      <c r="H185" s="26"/>
      <c r="I185" s="26"/>
      <c r="J185" s="26"/>
      <c r="K185" s="26"/>
    </row>
    <row r="186" spans="1:13" x14ac:dyDescent="0.2">
      <c r="E186" s="64" t="s">
        <v>33</v>
      </c>
      <c r="F186" s="26"/>
      <c r="G186" s="32">
        <v>0</v>
      </c>
      <c r="H186" s="26"/>
      <c r="I186" s="32">
        <v>0</v>
      </c>
      <c r="J186" s="26"/>
      <c r="K186" s="32">
        <v>0</v>
      </c>
      <c r="M186" s="26">
        <f>SUM(G186:K186)</f>
        <v>0</v>
      </c>
    </row>
    <row r="187" spans="1:13" x14ac:dyDescent="0.2">
      <c r="E187" s="64" t="s">
        <v>34</v>
      </c>
      <c r="F187" s="26"/>
      <c r="G187" s="26">
        <v>0</v>
      </c>
      <c r="H187" s="26"/>
      <c r="I187" s="26">
        <v>0</v>
      </c>
      <c r="J187" s="26"/>
      <c r="K187" s="26">
        <v>0</v>
      </c>
      <c r="M187" s="26">
        <f>SUM(G187:K187)</f>
        <v>0</v>
      </c>
    </row>
    <row r="188" spans="1:13" x14ac:dyDescent="0.2">
      <c r="E188" s="26"/>
      <c r="F188" s="26"/>
      <c r="G188" s="41">
        <f>IF(G186+G187&gt;=25000,"25,000",G186+G187)</f>
        <v>0</v>
      </c>
      <c r="H188" s="35"/>
      <c r="I188" s="63">
        <f>IF(I186+I187+G188&gt;=25000, 25000-G188, I186+I187)</f>
        <v>0</v>
      </c>
      <c r="J188" s="35"/>
      <c r="K188" s="63">
        <f>IF(K186+K187+I188+G188&gt;=25000, 25000-(I188+G188), K186+K187)</f>
        <v>0</v>
      </c>
    </row>
    <row r="189" spans="1:13" x14ac:dyDescent="0.2">
      <c r="E189" s="26"/>
      <c r="F189" s="26"/>
      <c r="G189" s="26"/>
      <c r="H189" s="26"/>
      <c r="I189" s="26"/>
      <c r="J189" s="26"/>
      <c r="K189" s="26"/>
    </row>
    <row r="190" spans="1:13" x14ac:dyDescent="0.2">
      <c r="A190" s="18" t="s">
        <v>38</v>
      </c>
      <c r="B190" s="18"/>
      <c r="C190" s="18"/>
      <c r="D190" s="18"/>
      <c r="E190" s="5"/>
      <c r="F190" s="5"/>
      <c r="G190" s="5">
        <f>SUM(G174+G178+G182+G186)</f>
        <v>0</v>
      </c>
      <c r="H190" s="5"/>
      <c r="I190" s="5">
        <f>SUM(I174+I178+I182+I186)</f>
        <v>0</v>
      </c>
      <c r="J190" s="5"/>
      <c r="K190" s="5">
        <f>SUM(K174+K178+K182+K186)</f>
        <v>0</v>
      </c>
      <c r="M190" s="5">
        <f>SUM(G190:K190)</f>
        <v>0</v>
      </c>
    </row>
    <row r="191" spans="1:13" x14ac:dyDescent="0.2">
      <c r="A191" s="18" t="s">
        <v>39</v>
      </c>
      <c r="B191" s="18"/>
      <c r="C191" s="18"/>
      <c r="D191" s="18"/>
      <c r="E191" s="5"/>
      <c r="F191" s="5"/>
      <c r="G191" s="5">
        <f>SUM(G175+G179+G183+G187)</f>
        <v>0</v>
      </c>
      <c r="H191" s="5"/>
      <c r="I191" s="5">
        <f>SUM(I175+I179+I183+I187)</f>
        <v>0</v>
      </c>
      <c r="J191" s="5"/>
      <c r="K191" s="5">
        <f>SUM(K175+K179+K183+K187)</f>
        <v>0</v>
      </c>
      <c r="M191" s="5">
        <f>SUM(G191:K191)</f>
        <v>0</v>
      </c>
    </row>
    <row r="192" spans="1:13" x14ac:dyDescent="0.2">
      <c r="E192" s="26"/>
      <c r="F192" s="26"/>
      <c r="G192" s="26"/>
      <c r="H192" s="26"/>
      <c r="I192" s="26"/>
      <c r="J192" s="26"/>
      <c r="K192" s="26"/>
    </row>
    <row r="193" spans="1:16" ht="18" x14ac:dyDescent="0.25">
      <c r="E193" s="26"/>
      <c r="F193" s="26"/>
      <c r="G193" s="26"/>
      <c r="H193" s="26"/>
      <c r="I193" s="26"/>
      <c r="J193" s="26"/>
      <c r="K193" s="26"/>
      <c r="O193" s="37"/>
      <c r="P193" s="37"/>
    </row>
    <row r="194" spans="1:16" ht="18" x14ac:dyDescent="0.25">
      <c r="E194" s="26"/>
      <c r="F194" s="26"/>
      <c r="G194" s="26"/>
      <c r="H194" s="26"/>
      <c r="I194" s="26"/>
      <c r="J194" s="26"/>
      <c r="K194" s="26"/>
      <c r="O194" s="37"/>
      <c r="P194" s="37"/>
    </row>
    <row r="195" spans="1:16" s="37" customFormat="1" ht="18.75" customHeight="1" x14ac:dyDescent="0.25">
      <c r="A195" s="36" t="s">
        <v>40</v>
      </c>
      <c r="E195" s="38"/>
      <c r="F195" s="38"/>
      <c r="G195" s="38">
        <f>SUM(G169+G190+G191)</f>
        <v>0</v>
      </c>
      <c r="H195" s="38"/>
      <c r="I195" s="38">
        <f>SUM(I169+I190+I191)</f>
        <v>0</v>
      </c>
      <c r="J195" s="38"/>
      <c r="K195" s="38">
        <f>SUM(K169+K190+K191)</f>
        <v>0</v>
      </c>
    </row>
    <row r="196" spans="1:16" s="37" customFormat="1" ht="18.75" customHeight="1" x14ac:dyDescent="0.25">
      <c r="A196" s="36" t="s">
        <v>41</v>
      </c>
      <c r="E196" s="38"/>
      <c r="F196" s="38"/>
      <c r="G196" s="6">
        <f>IF(G176&gt;25000,"25000",G176)+IF(G180&gt;25000,"25000",G180)+IF(G184&gt;25000,"25000",G184)+IF(G188&gt;25000,"25000",G188)+G170</f>
        <v>0</v>
      </c>
      <c r="H196" s="38"/>
      <c r="I196" s="6">
        <f>IF(I176&gt;25000,"25000",I176)+IF(I180&gt;25000,"25000",I180)+IF(I184&gt;25000,"25000",I184)+IF(I188&gt;25000,"25000",I188)+I170</f>
        <v>0</v>
      </c>
      <c r="J196" s="38"/>
      <c r="K196" s="6">
        <f>IF(K176&gt;25000,"25000",K176)+IF(K180&gt;25000,"25000",K180)+IF(K184&gt;25000,"25000",K184)+IF(K188&gt;25000,"25000",K188)+K170</f>
        <v>0</v>
      </c>
    </row>
    <row r="197" spans="1:16" s="37" customFormat="1" ht="18.75" customHeight="1" x14ac:dyDescent="0.25">
      <c r="A197" s="36" t="s">
        <v>42</v>
      </c>
      <c r="E197" s="38"/>
      <c r="F197" s="38"/>
      <c r="G197" s="7">
        <f>ROUND(+G196*$C$13,0)</f>
        <v>0</v>
      </c>
      <c r="H197" s="38"/>
      <c r="I197" s="7">
        <f>ROUND(+I196*$C$13,0)</f>
        <v>0</v>
      </c>
      <c r="J197" s="38"/>
      <c r="K197" s="7">
        <f>ROUND(+K196*$C$13,0)</f>
        <v>0</v>
      </c>
      <c r="O197" s="19"/>
      <c r="P197" s="19"/>
    </row>
    <row r="198" spans="1:16" s="37" customFormat="1" ht="18.75" customHeight="1" x14ac:dyDescent="0.25">
      <c r="A198" s="36" t="s">
        <v>43</v>
      </c>
      <c r="E198" s="38"/>
      <c r="F198" s="38"/>
      <c r="G198" s="38">
        <f>SUM(G195+G197)</f>
        <v>0</v>
      </c>
      <c r="H198" s="38"/>
      <c r="I198" s="38">
        <f>SUM(I195+I197)</f>
        <v>0</v>
      </c>
      <c r="J198" s="38"/>
      <c r="K198" s="38">
        <f>SUM(K195+K197)</f>
        <v>0</v>
      </c>
      <c r="O198" s="19"/>
      <c r="P198" s="19"/>
    </row>
    <row r="201" spans="1:16" ht="13.5" thickBot="1" x14ac:dyDescent="0.25"/>
    <row r="202" spans="1:16" ht="18" x14ac:dyDescent="0.25">
      <c r="A202" s="8" t="s">
        <v>76</v>
      </c>
      <c r="B202" s="9"/>
      <c r="C202" s="10">
        <f>SUM(G195+I195+K195)</f>
        <v>0</v>
      </c>
    </row>
    <row r="203" spans="1:16" ht="18" x14ac:dyDescent="0.25">
      <c r="A203" s="11" t="s">
        <v>77</v>
      </c>
      <c r="B203" s="12"/>
      <c r="C203" s="13">
        <f>SUM(G196+I196+K196)</f>
        <v>0</v>
      </c>
    </row>
    <row r="204" spans="1:16" ht="18" x14ac:dyDescent="0.25">
      <c r="A204" s="11" t="s">
        <v>78</v>
      </c>
      <c r="B204" s="12"/>
      <c r="C204" s="13">
        <f>SUM(G197+I197+K197)</f>
        <v>0</v>
      </c>
    </row>
    <row r="205" spans="1:16" ht="18.75" thickBot="1" x14ac:dyDescent="0.3">
      <c r="A205" s="14" t="s">
        <v>79</v>
      </c>
      <c r="B205" s="15"/>
      <c r="C205" s="16">
        <f>(C202+C204)</f>
        <v>0</v>
      </c>
    </row>
    <row r="207" spans="1:16" x14ac:dyDescent="0.2">
      <c r="A207" s="19" t="s">
        <v>123</v>
      </c>
    </row>
    <row r="208" spans="1:16" x14ac:dyDescent="0.2">
      <c r="A208" s="19" t="s">
        <v>49</v>
      </c>
    </row>
    <row r="209" spans="1:13" x14ac:dyDescent="0.2">
      <c r="A209" s="19" t="s">
        <v>50</v>
      </c>
    </row>
    <row r="211" spans="1:13" ht="18" x14ac:dyDescent="0.25">
      <c r="A211" s="47" t="s">
        <v>62</v>
      </c>
      <c r="B211" s="48"/>
    </row>
    <row r="212" spans="1:13" x14ac:dyDescent="0.2">
      <c r="G212" s="20" t="s">
        <v>73</v>
      </c>
      <c r="I212" s="20" t="s">
        <v>67</v>
      </c>
      <c r="K212" s="20" t="s">
        <v>75</v>
      </c>
      <c r="M212" s="20" t="s">
        <v>74</v>
      </c>
    </row>
    <row r="213" spans="1:13" x14ac:dyDescent="0.2">
      <c r="G213" s="50">
        <f>G169+G190</f>
        <v>0</v>
      </c>
      <c r="I213" s="50">
        <f>I169+I190</f>
        <v>0</v>
      </c>
      <c r="K213" s="50">
        <f>K169+K190</f>
        <v>0</v>
      </c>
      <c r="M213" s="50">
        <f>SUM(G213:K213)</f>
        <v>0</v>
      </c>
    </row>
    <row r="214" spans="1:13" x14ac:dyDescent="0.2">
      <c r="A214" s="18" t="s">
        <v>63</v>
      </c>
      <c r="G214" s="5">
        <f>IF(G213&gt;=250000,G213,IF(MOD(G213,25000)=0,G213,(ROUNDDOWN(G213/25000,0)+1)*25000))</f>
        <v>0</v>
      </c>
      <c r="H214" s="26"/>
      <c r="I214" s="5">
        <f>IF(I213&gt;=250000,I213,IF(MOD(I213,25000)=0,I213,(ROUNDDOWN(I213/25000,0)+1)*25000))</f>
        <v>0</v>
      </c>
      <c r="J214" s="26"/>
      <c r="K214" s="5">
        <f>IF(K213&gt;=250000,K213,IF(MOD(K213,25000)=0,K213,(ROUNDDOWN(K213/25000,0)+1)*25000))</f>
        <v>0</v>
      </c>
      <c r="M214" s="5">
        <f>SUM(G214:K214)</f>
        <v>0</v>
      </c>
    </row>
    <row r="215" spans="1:13" x14ac:dyDescent="0.2">
      <c r="A215" s="19" t="s">
        <v>61</v>
      </c>
      <c r="G215" s="26">
        <f>G191</f>
        <v>0</v>
      </c>
      <c r="H215" s="26"/>
      <c r="I215" s="26">
        <f>I191</f>
        <v>0</v>
      </c>
      <c r="J215" s="26"/>
      <c r="K215" s="26">
        <f>K191</f>
        <v>0</v>
      </c>
      <c r="M215" s="26">
        <f>SUM(G215:K215)</f>
        <v>0</v>
      </c>
    </row>
    <row r="216" spans="1:13" x14ac:dyDescent="0.2">
      <c r="A216" s="18" t="s">
        <v>60</v>
      </c>
      <c r="G216" s="5">
        <f>SUM(G214:G215)</f>
        <v>0</v>
      </c>
      <c r="H216" s="26"/>
      <c r="I216" s="5">
        <f>SUM(I214:I215)</f>
        <v>0</v>
      </c>
      <c r="J216" s="26"/>
      <c r="K216" s="5">
        <f>SUM(K214:K215)</f>
        <v>0</v>
      </c>
      <c r="M216" s="5">
        <f>SUM(G216:K216)</f>
        <v>0</v>
      </c>
    </row>
    <row r="218" spans="1:13" x14ac:dyDescent="0.2">
      <c r="A218" s="19" t="s">
        <v>41</v>
      </c>
      <c r="G218" s="26">
        <f>G216-(G190+G191)+IF(G176&gt;25000,"25000",G176)+IF(G180&gt;25000,"25000",G180)+IF(G184&gt;25000,"25000",G184)+IF(G188&gt;25000,"25000",G188)-G166-G164</f>
        <v>0</v>
      </c>
      <c r="I218" s="26">
        <f>I216-(I190+I191)+IF(I176&gt;25000,"25000",I176)+IF(I180&gt;25000,"25000",I180)+IF(I184&gt;25000,"25000",I184)+IF(I188&gt;25000,"25000",I188)-I164-I166</f>
        <v>0</v>
      </c>
      <c r="K218" s="26">
        <f>K216-(K190+K191)+IF(K176&gt;25000,"25000",K176)+IF(K180&gt;25000,"25000",K180)+IF(K184&gt;25000,"25000",K184)+IF(K188&gt;25000,"25000",K188)-K164-K166</f>
        <v>0</v>
      </c>
      <c r="M218" s="5">
        <f>SUM(G218:K218)</f>
        <v>0</v>
      </c>
    </row>
    <row r="219" spans="1:13" x14ac:dyDescent="0.2">
      <c r="A219" s="19" t="s">
        <v>42</v>
      </c>
      <c r="G219" s="26">
        <f>ROUND(+G218*$C$13,0)</f>
        <v>0</v>
      </c>
      <c r="I219" s="26">
        <f>ROUND(+I218*$C$13,0)</f>
        <v>0</v>
      </c>
      <c r="K219" s="26">
        <f>ROUND(+K218*$C$13,0)</f>
        <v>0</v>
      </c>
      <c r="M219" s="26">
        <f>SUM(G219:K219)</f>
        <v>0</v>
      </c>
    </row>
    <row r="220" spans="1:13" x14ac:dyDescent="0.2">
      <c r="A220" s="18" t="s">
        <v>43</v>
      </c>
      <c r="G220" s="5">
        <f>G216+G219</f>
        <v>0</v>
      </c>
      <c r="I220" s="5">
        <f>I216+I219</f>
        <v>0</v>
      </c>
      <c r="K220" s="5">
        <f>K216+K219</f>
        <v>0</v>
      </c>
      <c r="M220" s="5">
        <f>SUM(G220:K220)</f>
        <v>0</v>
      </c>
    </row>
    <row r="224" spans="1:13" x14ac:dyDescent="0.2">
      <c r="A224" s="18" t="s">
        <v>64</v>
      </c>
    </row>
  </sheetData>
  <phoneticPr fontId="0" type="noConversion"/>
  <dataValidations count="1">
    <dataValidation type="list" allowBlank="1" showInputMessage="1" showErrorMessage="1" promptTitle="F &amp; A Rates" prompt="Select the corresponding rate from the downdrop list" sqref="C13" xr:uid="{ADB7A470-6D5F-42C8-AE31-420C8CC74AC7}">
      <formula1>$P$8:$P$22</formula1>
    </dataValidation>
  </dataValidations>
  <pageMargins left="0.25" right="0.25" top="0.5" bottom="0.5" header="0.5" footer="0.5"/>
  <pageSetup scale="67" fitToHeight="3" orientation="portrait" r:id="rId1"/>
  <headerFooter alignWithMargins="0">
    <oddFooter>&amp;Rv. 9-24-2019</oddFooter>
  </headerFooter>
  <rowBreaks count="1" manualBreakCount="1">
    <brk id="17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4"/>
  <sheetViews>
    <sheetView zoomScaleNormal="100" workbookViewId="0">
      <selection activeCell="P1" sqref="P1:Q5"/>
    </sheetView>
  </sheetViews>
  <sheetFormatPr defaultColWidth="9.140625" defaultRowHeight="12.75" x14ac:dyDescent="0.2"/>
  <cols>
    <col min="1" max="1" width="37.140625" style="19" customWidth="1"/>
    <col min="2" max="2" width="2.28515625" style="19" customWidth="1"/>
    <col min="3" max="3" width="13.5703125" style="19" customWidth="1"/>
    <col min="4" max="4" width="2.28515625" style="19" customWidth="1"/>
    <col min="5" max="5" width="12.5703125" style="19" customWidth="1"/>
    <col min="6" max="6" width="2.28515625" style="19" customWidth="1"/>
    <col min="7" max="7" width="14.140625" style="19" customWidth="1"/>
    <col min="8" max="8" width="2.28515625" style="19" customWidth="1"/>
    <col min="9" max="9" width="14.140625" style="19" customWidth="1"/>
    <col min="10" max="10" width="2.28515625" style="19" customWidth="1"/>
    <col min="11" max="11" width="14.140625" style="19" customWidth="1"/>
    <col min="12" max="12" width="2.28515625" style="19" customWidth="1"/>
    <col min="13" max="13" width="14.7109375" style="19" customWidth="1"/>
    <col min="14" max="14" width="2.28515625" style="19" customWidth="1"/>
    <col min="15" max="15" width="10.85546875" style="19" customWidth="1"/>
    <col min="16" max="16" width="38.85546875" style="19" customWidth="1"/>
    <col min="17" max="17" width="10.28515625" style="19" customWidth="1"/>
    <col min="18" max="16384" width="9.140625" style="19"/>
  </cols>
  <sheetData>
    <row r="1" spans="1:17" ht="29.25" customHeight="1" x14ac:dyDescent="0.35">
      <c r="A1" s="40" t="s">
        <v>103</v>
      </c>
      <c r="I1" s="53"/>
      <c r="P1" s="66" t="s">
        <v>124</v>
      </c>
      <c r="Q1" s="67"/>
    </row>
    <row r="2" spans="1:17" ht="18" customHeight="1" x14ac:dyDescent="0.25">
      <c r="A2" s="37" t="s">
        <v>48</v>
      </c>
      <c r="P2" s="68" t="s">
        <v>116</v>
      </c>
      <c r="Q2" s="69">
        <v>0.40300000000000002</v>
      </c>
    </row>
    <row r="3" spans="1:17" x14ac:dyDescent="0.2">
      <c r="A3" s="17" t="s">
        <v>51</v>
      </c>
      <c r="P3" s="68" t="s">
        <v>112</v>
      </c>
      <c r="Q3" s="69">
        <v>0.19800000000000001</v>
      </c>
    </row>
    <row r="4" spans="1:17" x14ac:dyDescent="0.2">
      <c r="P4" s="68" t="s">
        <v>91</v>
      </c>
      <c r="Q4" s="69">
        <v>8.3000000000000004E-2</v>
      </c>
    </row>
    <row r="5" spans="1:17" x14ac:dyDescent="0.2">
      <c r="P5" s="68" t="s">
        <v>92</v>
      </c>
      <c r="Q5" s="69">
        <v>0</v>
      </c>
    </row>
    <row r="6" spans="1:17" x14ac:dyDescent="0.2">
      <c r="M6" s="35">
        <f>(O213/4)</f>
        <v>0</v>
      </c>
      <c r="P6" s="70"/>
      <c r="Q6" s="71"/>
    </row>
    <row r="7" spans="1:17" ht="31.5" x14ac:dyDescent="0.35">
      <c r="G7" s="39" t="s">
        <v>44</v>
      </c>
      <c r="H7" s="54"/>
      <c r="I7" s="55"/>
      <c r="J7" s="54"/>
      <c r="K7" s="39"/>
      <c r="L7" s="54"/>
      <c r="M7" s="51">
        <f>IF(M6&gt;=250000,M6,IF(MOD(M6,25000)=0,M6,(ROUNDDOWN(M6/25000,0)+1)*25000))</f>
        <v>0</v>
      </c>
      <c r="P7" s="72" t="s">
        <v>93</v>
      </c>
      <c r="Q7" s="71"/>
    </row>
    <row r="8" spans="1:17" s="42" customFormat="1" ht="22.5" x14ac:dyDescent="0.2">
      <c r="A8" s="42" t="s">
        <v>26</v>
      </c>
      <c r="B8" s="43"/>
      <c r="C8" s="44">
        <v>0.02</v>
      </c>
      <c r="G8" s="45" t="s">
        <v>45</v>
      </c>
      <c r="H8" s="56"/>
      <c r="I8" s="45"/>
      <c r="J8" s="56"/>
      <c r="K8" s="45"/>
      <c r="L8" s="56"/>
      <c r="M8" s="45"/>
      <c r="P8" s="68"/>
      <c r="Q8" s="73" t="s">
        <v>113</v>
      </c>
    </row>
    <row r="9" spans="1:17" s="42" customFormat="1" ht="15" x14ac:dyDescent="0.2">
      <c r="A9" s="42" t="s">
        <v>15</v>
      </c>
      <c r="C9" s="46">
        <v>0.02</v>
      </c>
      <c r="G9" s="45" t="s">
        <v>46</v>
      </c>
      <c r="H9" s="56"/>
      <c r="I9" s="45"/>
      <c r="J9" s="56"/>
      <c r="K9" s="45"/>
      <c r="L9" s="56"/>
      <c r="M9" s="45"/>
      <c r="P9" s="68" t="s">
        <v>94</v>
      </c>
      <c r="Q9" s="69">
        <v>0.55249999999999999</v>
      </c>
    </row>
    <row r="10" spans="1:17" s="42" customFormat="1" ht="15" x14ac:dyDescent="0.2">
      <c r="A10" s="42" t="s">
        <v>117</v>
      </c>
      <c r="C10" s="78">
        <v>0.40300000000000002</v>
      </c>
      <c r="G10" s="45" t="s">
        <v>47</v>
      </c>
      <c r="H10" s="56"/>
      <c r="I10" s="45"/>
      <c r="J10" s="56"/>
      <c r="K10" s="45"/>
      <c r="L10" s="56"/>
      <c r="M10" s="45"/>
      <c r="P10" s="68" t="s">
        <v>95</v>
      </c>
      <c r="Q10" s="69">
        <v>0.26</v>
      </c>
    </row>
    <row r="11" spans="1:17" s="42" customFormat="1" ht="15" x14ac:dyDescent="0.2">
      <c r="A11" s="42" t="s">
        <v>114</v>
      </c>
      <c r="C11" s="46">
        <v>0.19800000000000001</v>
      </c>
      <c r="P11" s="68" t="s">
        <v>96</v>
      </c>
      <c r="Q11" s="69">
        <v>0.47</v>
      </c>
    </row>
    <row r="12" spans="1:17" s="42" customFormat="1" ht="15" x14ac:dyDescent="0.2">
      <c r="A12" s="42" t="s">
        <v>11</v>
      </c>
      <c r="C12" s="46">
        <v>8.3000000000000004E-2</v>
      </c>
      <c r="P12" s="68" t="s">
        <v>97</v>
      </c>
      <c r="Q12" s="69">
        <v>0.26</v>
      </c>
    </row>
    <row r="13" spans="1:17" s="42" customFormat="1" ht="15" x14ac:dyDescent="0.2">
      <c r="A13" s="42" t="s">
        <v>12</v>
      </c>
      <c r="C13" s="44">
        <v>0.55249999999999999</v>
      </c>
      <c r="P13" s="68" t="s">
        <v>98</v>
      </c>
      <c r="Q13" s="69">
        <v>0.38</v>
      </c>
    </row>
    <row r="14" spans="1:17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P14" s="68" t="s">
        <v>99</v>
      </c>
      <c r="Q14" s="69">
        <v>0.26</v>
      </c>
    </row>
    <row r="15" spans="1:17" x14ac:dyDescent="0.2">
      <c r="A15" s="18"/>
      <c r="B15" s="18"/>
      <c r="P15" s="68"/>
      <c r="Q15" s="69"/>
    </row>
    <row r="16" spans="1:17" ht="22.5" x14ac:dyDescent="0.2">
      <c r="A16" s="18" t="s">
        <v>0</v>
      </c>
      <c r="B16" s="18"/>
      <c r="P16" s="79"/>
      <c r="Q16" s="80" t="s">
        <v>104</v>
      </c>
    </row>
    <row r="17" spans="1:17" x14ac:dyDescent="0.2">
      <c r="A17" s="20" t="s">
        <v>118</v>
      </c>
      <c r="B17" s="20"/>
      <c r="P17" s="75" t="s">
        <v>105</v>
      </c>
      <c r="Q17" s="76">
        <v>0.55000000000000004</v>
      </c>
    </row>
    <row r="18" spans="1:17" x14ac:dyDescent="0.2">
      <c r="A18" s="21" t="s">
        <v>2</v>
      </c>
      <c r="B18" s="22"/>
      <c r="C18" s="21" t="s">
        <v>3</v>
      </c>
      <c r="D18" s="22"/>
      <c r="E18" s="21" t="s">
        <v>1</v>
      </c>
      <c r="G18" s="23" t="s">
        <v>4</v>
      </c>
      <c r="I18" s="23" t="s">
        <v>67</v>
      </c>
      <c r="K18" s="23" t="s">
        <v>75</v>
      </c>
      <c r="M18" s="23" t="s">
        <v>80</v>
      </c>
      <c r="P18" s="75" t="s">
        <v>106</v>
      </c>
      <c r="Q18" s="69">
        <v>0.3</v>
      </c>
    </row>
    <row r="19" spans="1:17" x14ac:dyDescent="0.2">
      <c r="C19" s="57">
        <v>0</v>
      </c>
      <c r="E19" s="58">
        <v>0</v>
      </c>
      <c r="F19" s="26"/>
      <c r="G19" s="59">
        <f t="shared" ref="G19:G28" si="0">C19*E19</f>
        <v>0</v>
      </c>
      <c r="H19" s="26"/>
      <c r="I19" s="59">
        <f t="shared" ref="I19:I28" si="1">ROUND(SUM(G19+(G19*$C$9)),0)</f>
        <v>0</v>
      </c>
      <c r="J19" s="26"/>
      <c r="K19" s="59">
        <f t="shared" ref="K19:K28" si="2">ROUND(SUM(I19+(I19*$C$9)),0)</f>
        <v>0</v>
      </c>
      <c r="L19" s="26"/>
      <c r="M19" s="59">
        <f t="shared" ref="M19:M28" si="3">ROUND(SUM(K19+(K19*$C$9)),0)</f>
        <v>0</v>
      </c>
      <c r="P19" s="75" t="s">
        <v>107</v>
      </c>
      <c r="Q19" s="69">
        <v>0.2</v>
      </c>
    </row>
    <row r="20" spans="1:17" x14ac:dyDescent="0.2">
      <c r="C20" s="57">
        <v>0</v>
      </c>
      <c r="E20" s="58">
        <v>0</v>
      </c>
      <c r="F20" s="26"/>
      <c r="G20" s="59">
        <f t="shared" si="0"/>
        <v>0</v>
      </c>
      <c r="H20" s="26"/>
      <c r="I20" s="59">
        <f t="shared" si="1"/>
        <v>0</v>
      </c>
      <c r="J20" s="26"/>
      <c r="K20" s="59">
        <f t="shared" si="2"/>
        <v>0</v>
      </c>
      <c r="L20" s="26"/>
      <c r="M20" s="59">
        <f t="shared" si="3"/>
        <v>0</v>
      </c>
      <c r="P20" s="75" t="s">
        <v>108</v>
      </c>
      <c r="Q20" s="69">
        <v>0.1</v>
      </c>
    </row>
    <row r="21" spans="1:17" x14ac:dyDescent="0.2">
      <c r="C21" s="57">
        <v>0</v>
      </c>
      <c r="E21" s="58">
        <v>0</v>
      </c>
      <c r="F21" s="26"/>
      <c r="G21" s="59">
        <f t="shared" si="0"/>
        <v>0</v>
      </c>
      <c r="H21" s="26"/>
      <c r="I21" s="59">
        <f t="shared" si="1"/>
        <v>0</v>
      </c>
      <c r="J21" s="26"/>
      <c r="K21" s="59">
        <f t="shared" si="2"/>
        <v>0</v>
      </c>
      <c r="L21" s="26"/>
      <c r="M21" s="59">
        <f t="shared" si="3"/>
        <v>0</v>
      </c>
      <c r="P21" s="75" t="s">
        <v>109</v>
      </c>
      <c r="Q21" s="69">
        <v>0.08</v>
      </c>
    </row>
    <row r="22" spans="1:17" x14ac:dyDescent="0.2">
      <c r="C22" s="57">
        <v>0</v>
      </c>
      <c r="E22" s="58">
        <v>0</v>
      </c>
      <c r="F22" s="26"/>
      <c r="G22" s="59">
        <f t="shared" si="0"/>
        <v>0</v>
      </c>
      <c r="H22" s="26"/>
      <c r="I22" s="59">
        <f t="shared" si="1"/>
        <v>0</v>
      </c>
      <c r="J22" s="26"/>
      <c r="K22" s="59">
        <f t="shared" si="2"/>
        <v>0</v>
      </c>
      <c r="L22" s="26"/>
      <c r="M22" s="59">
        <f t="shared" si="3"/>
        <v>0</v>
      </c>
      <c r="P22" s="75" t="s">
        <v>110</v>
      </c>
      <c r="Q22" s="69">
        <v>0.05</v>
      </c>
    </row>
    <row r="23" spans="1:17" x14ac:dyDescent="0.2">
      <c r="C23" s="57">
        <v>0</v>
      </c>
      <c r="E23" s="58">
        <v>0</v>
      </c>
      <c r="F23" s="26"/>
      <c r="G23" s="59">
        <f t="shared" si="0"/>
        <v>0</v>
      </c>
      <c r="H23" s="26"/>
      <c r="I23" s="59">
        <f t="shared" si="1"/>
        <v>0</v>
      </c>
      <c r="J23" s="26"/>
      <c r="K23" s="59">
        <f t="shared" si="2"/>
        <v>0</v>
      </c>
      <c r="L23" s="26"/>
      <c r="M23" s="59">
        <f t="shared" si="3"/>
        <v>0</v>
      </c>
      <c r="P23" s="77" t="s">
        <v>111</v>
      </c>
      <c r="Q23" s="74">
        <v>0</v>
      </c>
    </row>
    <row r="24" spans="1:17" x14ac:dyDescent="0.2">
      <c r="C24" s="57">
        <v>0</v>
      </c>
      <c r="E24" s="58">
        <v>0</v>
      </c>
      <c r="F24" s="26"/>
      <c r="G24" s="59">
        <f t="shared" si="0"/>
        <v>0</v>
      </c>
      <c r="H24" s="26"/>
      <c r="I24" s="59">
        <f t="shared" si="1"/>
        <v>0</v>
      </c>
      <c r="J24" s="26"/>
      <c r="K24" s="59">
        <f t="shared" si="2"/>
        <v>0</v>
      </c>
      <c r="L24" s="26"/>
      <c r="M24" s="59">
        <f t="shared" si="3"/>
        <v>0</v>
      </c>
    </row>
    <row r="25" spans="1:17" x14ac:dyDescent="0.2">
      <c r="C25" s="57">
        <v>0</v>
      </c>
      <c r="E25" s="58">
        <v>0</v>
      </c>
      <c r="F25" s="26"/>
      <c r="G25" s="59">
        <f t="shared" si="0"/>
        <v>0</v>
      </c>
      <c r="H25" s="26"/>
      <c r="I25" s="59">
        <f t="shared" si="1"/>
        <v>0</v>
      </c>
      <c r="J25" s="26"/>
      <c r="K25" s="59">
        <f t="shared" si="2"/>
        <v>0</v>
      </c>
      <c r="L25" s="26"/>
      <c r="M25" s="59">
        <f t="shared" si="3"/>
        <v>0</v>
      </c>
    </row>
    <row r="26" spans="1:17" x14ac:dyDescent="0.2">
      <c r="C26" s="57">
        <v>0</v>
      </c>
      <c r="E26" s="58">
        <v>0</v>
      </c>
      <c r="F26" s="26"/>
      <c r="G26" s="59">
        <f t="shared" si="0"/>
        <v>0</v>
      </c>
      <c r="H26" s="26"/>
      <c r="I26" s="59">
        <f t="shared" si="1"/>
        <v>0</v>
      </c>
      <c r="J26" s="26"/>
      <c r="K26" s="59">
        <f t="shared" si="2"/>
        <v>0</v>
      </c>
      <c r="L26" s="26"/>
      <c r="M26" s="59">
        <f t="shared" si="3"/>
        <v>0</v>
      </c>
    </row>
    <row r="27" spans="1:17" x14ac:dyDescent="0.2">
      <c r="C27" s="57">
        <v>0</v>
      </c>
      <c r="E27" s="58">
        <v>0</v>
      </c>
      <c r="F27" s="26"/>
      <c r="G27" s="59">
        <f t="shared" si="0"/>
        <v>0</v>
      </c>
      <c r="H27" s="26"/>
      <c r="I27" s="59">
        <f t="shared" si="1"/>
        <v>0</v>
      </c>
      <c r="J27" s="26"/>
      <c r="K27" s="59">
        <f t="shared" si="2"/>
        <v>0</v>
      </c>
      <c r="L27" s="26"/>
      <c r="M27" s="59">
        <f t="shared" si="3"/>
        <v>0</v>
      </c>
    </row>
    <row r="28" spans="1:17" x14ac:dyDescent="0.2">
      <c r="C28" s="60">
        <v>0</v>
      </c>
      <c r="E28" s="61">
        <v>0</v>
      </c>
      <c r="F28" s="26"/>
      <c r="G28" s="62">
        <f t="shared" si="0"/>
        <v>0</v>
      </c>
      <c r="H28" s="26"/>
      <c r="I28" s="62">
        <f t="shared" si="1"/>
        <v>0</v>
      </c>
      <c r="J28" s="26"/>
      <c r="K28" s="62">
        <f t="shared" si="2"/>
        <v>0</v>
      </c>
      <c r="L28" s="26"/>
      <c r="M28" s="62">
        <f t="shared" si="3"/>
        <v>0</v>
      </c>
    </row>
    <row r="29" spans="1:17" x14ac:dyDescent="0.2">
      <c r="A29" s="20" t="s">
        <v>5</v>
      </c>
      <c r="E29" s="26"/>
      <c r="F29" s="26"/>
      <c r="G29" s="29">
        <f>SUM(G19:G28)</f>
        <v>0</v>
      </c>
      <c r="H29" s="29"/>
      <c r="I29" s="29">
        <f>SUM(I19:I28)</f>
        <v>0</v>
      </c>
      <c r="J29" s="29"/>
      <c r="K29" s="29">
        <f>SUM(K19:K28)</f>
        <v>0</v>
      </c>
      <c r="L29" s="29"/>
      <c r="M29" s="29">
        <f>SUM(M19:M28)</f>
        <v>0</v>
      </c>
    </row>
    <row r="32" spans="1:17" x14ac:dyDescent="0.2">
      <c r="A32" s="20" t="s">
        <v>65</v>
      </c>
      <c r="B32" s="20"/>
    </row>
    <row r="33" spans="1:13" x14ac:dyDescent="0.2">
      <c r="A33" s="21" t="s">
        <v>2</v>
      </c>
      <c r="C33" s="21" t="s">
        <v>3</v>
      </c>
      <c r="E33" s="21" t="s">
        <v>1</v>
      </c>
      <c r="G33" s="23" t="s">
        <v>4</v>
      </c>
      <c r="I33" s="23" t="s">
        <v>67</v>
      </c>
      <c r="K33" s="23" t="s">
        <v>75</v>
      </c>
      <c r="M33" s="23" t="s">
        <v>80</v>
      </c>
    </row>
    <row r="34" spans="1:13" x14ac:dyDescent="0.2">
      <c r="C34" s="57">
        <v>0</v>
      </c>
      <c r="D34" s="26"/>
      <c r="E34" s="58">
        <v>0</v>
      </c>
      <c r="F34" s="26"/>
      <c r="G34" s="59">
        <f t="shared" ref="G34:G43" si="4">C34*E34</f>
        <v>0</v>
      </c>
      <c r="H34" s="26"/>
      <c r="I34" s="59">
        <f t="shared" ref="I34:I43" si="5">ROUND(SUM(G34+(G34*$C$9)),0)</f>
        <v>0</v>
      </c>
      <c r="J34" s="26"/>
      <c r="K34" s="59">
        <f t="shared" ref="K34:K43" si="6">ROUND(SUM(I34+(I34*$C$9)),0)</f>
        <v>0</v>
      </c>
      <c r="L34" s="26"/>
      <c r="M34" s="59">
        <f t="shared" ref="M34:M43" si="7">ROUND(SUM(K34+(K34*$C$9)),0)</f>
        <v>0</v>
      </c>
    </row>
    <row r="35" spans="1:13" x14ac:dyDescent="0.2">
      <c r="C35" s="57">
        <v>0</v>
      </c>
      <c r="D35" s="26"/>
      <c r="E35" s="58">
        <v>0</v>
      </c>
      <c r="F35" s="26"/>
      <c r="G35" s="59">
        <f t="shared" si="4"/>
        <v>0</v>
      </c>
      <c r="H35" s="26"/>
      <c r="I35" s="59">
        <f t="shared" si="5"/>
        <v>0</v>
      </c>
      <c r="J35" s="26"/>
      <c r="K35" s="59">
        <f t="shared" si="6"/>
        <v>0</v>
      </c>
      <c r="L35" s="26"/>
      <c r="M35" s="59">
        <f t="shared" si="7"/>
        <v>0</v>
      </c>
    </row>
    <row r="36" spans="1:13" x14ac:dyDescent="0.2">
      <c r="C36" s="57">
        <v>0</v>
      </c>
      <c r="D36" s="26"/>
      <c r="E36" s="58">
        <v>0</v>
      </c>
      <c r="F36" s="26"/>
      <c r="G36" s="59">
        <f t="shared" si="4"/>
        <v>0</v>
      </c>
      <c r="H36" s="26"/>
      <c r="I36" s="59">
        <f t="shared" si="5"/>
        <v>0</v>
      </c>
      <c r="J36" s="26"/>
      <c r="K36" s="59">
        <f t="shared" si="6"/>
        <v>0</v>
      </c>
      <c r="L36" s="26"/>
      <c r="M36" s="59">
        <f t="shared" si="7"/>
        <v>0</v>
      </c>
    </row>
    <row r="37" spans="1:13" x14ac:dyDescent="0.2">
      <c r="C37" s="57">
        <v>0</v>
      </c>
      <c r="D37" s="26"/>
      <c r="E37" s="58">
        <v>0</v>
      </c>
      <c r="F37" s="26"/>
      <c r="G37" s="59">
        <f t="shared" si="4"/>
        <v>0</v>
      </c>
      <c r="H37" s="26"/>
      <c r="I37" s="59">
        <f t="shared" si="5"/>
        <v>0</v>
      </c>
      <c r="J37" s="26"/>
      <c r="K37" s="59">
        <f t="shared" si="6"/>
        <v>0</v>
      </c>
      <c r="L37" s="26"/>
      <c r="M37" s="59">
        <f t="shared" si="7"/>
        <v>0</v>
      </c>
    </row>
    <row r="38" spans="1:13" x14ac:dyDescent="0.2">
      <c r="C38" s="57">
        <v>0</v>
      </c>
      <c r="D38" s="26"/>
      <c r="E38" s="58">
        <v>0</v>
      </c>
      <c r="F38" s="26"/>
      <c r="G38" s="59">
        <f t="shared" si="4"/>
        <v>0</v>
      </c>
      <c r="H38" s="26"/>
      <c r="I38" s="59">
        <f t="shared" si="5"/>
        <v>0</v>
      </c>
      <c r="J38" s="26"/>
      <c r="K38" s="59">
        <f t="shared" si="6"/>
        <v>0</v>
      </c>
      <c r="L38" s="26"/>
      <c r="M38" s="59">
        <f t="shared" si="7"/>
        <v>0</v>
      </c>
    </row>
    <row r="39" spans="1:13" x14ac:dyDescent="0.2">
      <c r="C39" s="57">
        <v>0</v>
      </c>
      <c r="D39" s="26"/>
      <c r="E39" s="58">
        <v>0</v>
      </c>
      <c r="F39" s="26"/>
      <c r="G39" s="59">
        <f t="shared" si="4"/>
        <v>0</v>
      </c>
      <c r="H39" s="26"/>
      <c r="I39" s="59">
        <f t="shared" si="5"/>
        <v>0</v>
      </c>
      <c r="J39" s="26"/>
      <c r="K39" s="59">
        <f t="shared" si="6"/>
        <v>0</v>
      </c>
      <c r="L39" s="26"/>
      <c r="M39" s="59">
        <f t="shared" si="7"/>
        <v>0</v>
      </c>
    </row>
    <row r="40" spans="1:13" x14ac:dyDescent="0.2">
      <c r="C40" s="57">
        <v>0</v>
      </c>
      <c r="D40" s="26"/>
      <c r="E40" s="58">
        <v>0</v>
      </c>
      <c r="F40" s="26"/>
      <c r="G40" s="59">
        <f t="shared" si="4"/>
        <v>0</v>
      </c>
      <c r="H40" s="26"/>
      <c r="I40" s="59">
        <f t="shared" si="5"/>
        <v>0</v>
      </c>
      <c r="J40" s="26"/>
      <c r="K40" s="59">
        <f t="shared" si="6"/>
        <v>0</v>
      </c>
      <c r="L40" s="26"/>
      <c r="M40" s="59">
        <f t="shared" si="7"/>
        <v>0</v>
      </c>
    </row>
    <row r="41" spans="1:13" x14ac:dyDescent="0.2">
      <c r="C41" s="57">
        <v>0</v>
      </c>
      <c r="D41" s="26"/>
      <c r="E41" s="58">
        <v>0</v>
      </c>
      <c r="F41" s="26"/>
      <c r="G41" s="59">
        <f t="shared" si="4"/>
        <v>0</v>
      </c>
      <c r="H41" s="26"/>
      <c r="I41" s="59">
        <f t="shared" si="5"/>
        <v>0</v>
      </c>
      <c r="J41" s="26"/>
      <c r="K41" s="59">
        <f t="shared" si="6"/>
        <v>0</v>
      </c>
      <c r="L41" s="26"/>
      <c r="M41" s="59">
        <f t="shared" si="7"/>
        <v>0</v>
      </c>
    </row>
    <row r="42" spans="1:13" x14ac:dyDescent="0.2">
      <c r="C42" s="57">
        <v>0</v>
      </c>
      <c r="D42" s="26"/>
      <c r="E42" s="58">
        <v>0</v>
      </c>
      <c r="F42" s="26"/>
      <c r="G42" s="59">
        <f t="shared" si="4"/>
        <v>0</v>
      </c>
      <c r="H42" s="26"/>
      <c r="I42" s="59">
        <f t="shared" si="5"/>
        <v>0</v>
      </c>
      <c r="J42" s="26"/>
      <c r="K42" s="59">
        <f t="shared" si="6"/>
        <v>0</v>
      </c>
      <c r="L42" s="26"/>
      <c r="M42" s="59">
        <f t="shared" si="7"/>
        <v>0</v>
      </c>
    </row>
    <row r="43" spans="1:13" x14ac:dyDescent="0.2">
      <c r="C43" s="60">
        <v>0</v>
      </c>
      <c r="D43" s="26"/>
      <c r="E43" s="61">
        <v>0</v>
      </c>
      <c r="F43" s="26"/>
      <c r="G43" s="62">
        <f t="shared" si="4"/>
        <v>0</v>
      </c>
      <c r="H43" s="26"/>
      <c r="I43" s="62">
        <f t="shared" si="5"/>
        <v>0</v>
      </c>
      <c r="J43" s="26"/>
      <c r="K43" s="62">
        <f t="shared" si="6"/>
        <v>0</v>
      </c>
      <c r="L43" s="26"/>
      <c r="M43" s="62">
        <f t="shared" si="7"/>
        <v>0</v>
      </c>
    </row>
    <row r="44" spans="1:13" x14ac:dyDescent="0.2">
      <c r="A44" s="20" t="s">
        <v>5</v>
      </c>
      <c r="C44" s="26"/>
      <c r="D44" s="26"/>
      <c r="E44" s="26"/>
      <c r="F44" s="26"/>
      <c r="G44" s="5">
        <f>SUM(G34:G43)</f>
        <v>0</v>
      </c>
      <c r="H44" s="5"/>
      <c r="I44" s="5">
        <f>SUM(I34:I43)</f>
        <v>0</v>
      </c>
      <c r="J44" s="5"/>
      <c r="K44" s="5">
        <f>SUM(K34:K43)</f>
        <v>0</v>
      </c>
      <c r="L44" s="5"/>
      <c r="M44" s="5">
        <f>SUM(M34:M43)</f>
        <v>0</v>
      </c>
    </row>
    <row r="45" spans="1:13" x14ac:dyDescent="0.2">
      <c r="A45" s="20"/>
      <c r="C45" s="26"/>
      <c r="D45" s="26"/>
      <c r="E45" s="26"/>
      <c r="F45" s="26"/>
      <c r="G45" s="5"/>
      <c r="H45" s="5"/>
      <c r="I45" s="5"/>
      <c r="J45" s="5"/>
      <c r="K45" s="5"/>
      <c r="L45" s="5"/>
      <c r="M45" s="5"/>
    </row>
    <row r="46" spans="1:13" x14ac:dyDescent="0.2">
      <c r="A46" s="20"/>
      <c r="C46" s="26"/>
      <c r="D46" s="26"/>
      <c r="E46" s="26"/>
      <c r="F46" s="26"/>
      <c r="G46" s="5"/>
      <c r="H46" s="5"/>
      <c r="I46" s="5"/>
      <c r="J46" s="5"/>
      <c r="K46" s="5"/>
      <c r="L46" s="5"/>
      <c r="M46" s="5"/>
    </row>
    <row r="47" spans="1:13" x14ac:dyDescent="0.2">
      <c r="A47" s="52" t="s">
        <v>119</v>
      </c>
      <c r="B47" s="20"/>
    </row>
    <row r="48" spans="1:13" x14ac:dyDescent="0.2">
      <c r="A48" s="21" t="s">
        <v>2</v>
      </c>
      <c r="C48" s="21" t="s">
        <v>3</v>
      </c>
      <c r="E48" s="21" t="s">
        <v>1</v>
      </c>
      <c r="G48" s="23" t="s">
        <v>4</v>
      </c>
      <c r="I48" s="23" t="s">
        <v>67</v>
      </c>
      <c r="K48" s="23" t="s">
        <v>75</v>
      </c>
      <c r="M48" s="23" t="s">
        <v>80</v>
      </c>
    </row>
    <row r="49" spans="1:13" x14ac:dyDescent="0.2">
      <c r="C49" s="24">
        <v>0</v>
      </c>
      <c r="D49" s="26"/>
      <c r="E49" s="25">
        <v>0</v>
      </c>
      <c r="F49" s="26"/>
      <c r="G49" s="1">
        <f t="shared" ref="G49:G58" si="8">C49*E49</f>
        <v>0</v>
      </c>
      <c r="H49" s="26"/>
      <c r="I49" s="59">
        <f t="shared" ref="I49:I58" si="9">ROUND(SUM(G49+(G49*$C$9)),0)</f>
        <v>0</v>
      </c>
      <c r="J49" s="26"/>
      <c r="K49" s="59">
        <f t="shared" ref="K49:K58" si="10">ROUND(SUM(I49+(I49*$C$9)),0)</f>
        <v>0</v>
      </c>
      <c r="L49" s="26"/>
      <c r="M49" s="59">
        <f t="shared" ref="M49:M58" si="11">ROUND(SUM(K49+(K49*$C$9)),0)</f>
        <v>0</v>
      </c>
    </row>
    <row r="50" spans="1:13" x14ac:dyDescent="0.2">
      <c r="C50" s="24">
        <v>0</v>
      </c>
      <c r="D50" s="26"/>
      <c r="E50" s="25">
        <v>0</v>
      </c>
      <c r="F50" s="26"/>
      <c r="G50" s="1">
        <f t="shared" si="8"/>
        <v>0</v>
      </c>
      <c r="H50" s="26"/>
      <c r="I50" s="59">
        <f t="shared" si="9"/>
        <v>0</v>
      </c>
      <c r="J50" s="26"/>
      <c r="K50" s="59">
        <f t="shared" si="10"/>
        <v>0</v>
      </c>
      <c r="L50" s="26"/>
      <c r="M50" s="59">
        <f t="shared" si="11"/>
        <v>0</v>
      </c>
    </row>
    <row r="51" spans="1:13" x14ac:dyDescent="0.2">
      <c r="C51" s="24">
        <v>0</v>
      </c>
      <c r="D51" s="26"/>
      <c r="E51" s="25">
        <v>0</v>
      </c>
      <c r="F51" s="26"/>
      <c r="G51" s="1">
        <f t="shared" si="8"/>
        <v>0</v>
      </c>
      <c r="H51" s="26"/>
      <c r="I51" s="59">
        <f t="shared" si="9"/>
        <v>0</v>
      </c>
      <c r="J51" s="26"/>
      <c r="K51" s="59">
        <f t="shared" si="10"/>
        <v>0</v>
      </c>
      <c r="L51" s="26"/>
      <c r="M51" s="59">
        <f t="shared" si="11"/>
        <v>0</v>
      </c>
    </row>
    <row r="52" spans="1:13" x14ac:dyDescent="0.2">
      <c r="C52" s="24">
        <v>0</v>
      </c>
      <c r="D52" s="26"/>
      <c r="E52" s="25">
        <v>0</v>
      </c>
      <c r="F52" s="26"/>
      <c r="G52" s="1">
        <f t="shared" si="8"/>
        <v>0</v>
      </c>
      <c r="H52" s="26"/>
      <c r="I52" s="59">
        <f t="shared" si="9"/>
        <v>0</v>
      </c>
      <c r="J52" s="26"/>
      <c r="K52" s="59">
        <f t="shared" si="10"/>
        <v>0</v>
      </c>
      <c r="L52" s="26"/>
      <c r="M52" s="59">
        <f t="shared" si="11"/>
        <v>0</v>
      </c>
    </row>
    <row r="53" spans="1:13" x14ac:dyDescent="0.2">
      <c r="C53" s="24">
        <v>0</v>
      </c>
      <c r="D53" s="26"/>
      <c r="E53" s="25">
        <v>0</v>
      </c>
      <c r="F53" s="26"/>
      <c r="G53" s="1">
        <f t="shared" si="8"/>
        <v>0</v>
      </c>
      <c r="H53" s="26"/>
      <c r="I53" s="59">
        <f t="shared" si="9"/>
        <v>0</v>
      </c>
      <c r="J53" s="26"/>
      <c r="K53" s="59">
        <f t="shared" si="10"/>
        <v>0</v>
      </c>
      <c r="L53" s="26"/>
      <c r="M53" s="59">
        <f t="shared" si="11"/>
        <v>0</v>
      </c>
    </row>
    <row r="54" spans="1:13" x14ac:dyDescent="0.2">
      <c r="C54" s="24">
        <v>0</v>
      </c>
      <c r="D54" s="26"/>
      <c r="E54" s="25">
        <v>0</v>
      </c>
      <c r="F54" s="26"/>
      <c r="G54" s="1">
        <f t="shared" si="8"/>
        <v>0</v>
      </c>
      <c r="H54" s="26"/>
      <c r="I54" s="59">
        <f t="shared" si="9"/>
        <v>0</v>
      </c>
      <c r="J54" s="26"/>
      <c r="K54" s="59">
        <f t="shared" si="10"/>
        <v>0</v>
      </c>
      <c r="L54" s="26"/>
      <c r="M54" s="59">
        <f t="shared" si="11"/>
        <v>0</v>
      </c>
    </row>
    <row r="55" spans="1:13" x14ac:dyDescent="0.2">
      <c r="C55" s="24">
        <v>0</v>
      </c>
      <c r="D55" s="26"/>
      <c r="E55" s="25">
        <v>0</v>
      </c>
      <c r="F55" s="26"/>
      <c r="G55" s="1">
        <f t="shared" si="8"/>
        <v>0</v>
      </c>
      <c r="H55" s="26"/>
      <c r="I55" s="59">
        <f t="shared" si="9"/>
        <v>0</v>
      </c>
      <c r="J55" s="26"/>
      <c r="K55" s="59">
        <f t="shared" si="10"/>
        <v>0</v>
      </c>
      <c r="L55" s="26"/>
      <c r="M55" s="59">
        <f t="shared" si="11"/>
        <v>0</v>
      </c>
    </row>
    <row r="56" spans="1:13" x14ac:dyDescent="0.2">
      <c r="C56" s="24">
        <v>0</v>
      </c>
      <c r="D56" s="26"/>
      <c r="E56" s="25">
        <v>0</v>
      </c>
      <c r="F56" s="26"/>
      <c r="G56" s="1">
        <f t="shared" si="8"/>
        <v>0</v>
      </c>
      <c r="H56" s="26"/>
      <c r="I56" s="59">
        <f t="shared" si="9"/>
        <v>0</v>
      </c>
      <c r="J56" s="26"/>
      <c r="K56" s="59">
        <f t="shared" si="10"/>
        <v>0</v>
      </c>
      <c r="L56" s="26"/>
      <c r="M56" s="59">
        <f t="shared" si="11"/>
        <v>0</v>
      </c>
    </row>
    <row r="57" spans="1:13" x14ac:dyDescent="0.2">
      <c r="C57" s="24">
        <v>0</v>
      </c>
      <c r="D57" s="26"/>
      <c r="E57" s="25">
        <v>0</v>
      </c>
      <c r="F57" s="26"/>
      <c r="G57" s="1">
        <f t="shared" si="8"/>
        <v>0</v>
      </c>
      <c r="H57" s="26"/>
      <c r="I57" s="59">
        <f t="shared" si="9"/>
        <v>0</v>
      </c>
      <c r="J57" s="26"/>
      <c r="K57" s="59">
        <f t="shared" si="10"/>
        <v>0</v>
      </c>
      <c r="L57" s="26"/>
      <c r="M57" s="59">
        <f t="shared" si="11"/>
        <v>0</v>
      </c>
    </row>
    <row r="58" spans="1:13" x14ac:dyDescent="0.2">
      <c r="C58" s="27">
        <v>0</v>
      </c>
      <c r="D58" s="26"/>
      <c r="E58" s="28">
        <v>0</v>
      </c>
      <c r="F58" s="26"/>
      <c r="G58" s="2">
        <f t="shared" si="8"/>
        <v>0</v>
      </c>
      <c r="H58" s="26"/>
      <c r="I58" s="62">
        <f t="shared" si="9"/>
        <v>0</v>
      </c>
      <c r="J58" s="26"/>
      <c r="K58" s="62">
        <f t="shared" si="10"/>
        <v>0</v>
      </c>
      <c r="L58" s="26"/>
      <c r="M58" s="62">
        <f t="shared" si="11"/>
        <v>0</v>
      </c>
    </row>
    <row r="59" spans="1:13" x14ac:dyDescent="0.2">
      <c r="A59" s="20" t="s">
        <v>5</v>
      </c>
      <c r="C59" s="26"/>
      <c r="D59" s="26"/>
      <c r="E59" s="26"/>
      <c r="F59" s="26"/>
      <c r="G59" s="5">
        <f>SUM(G49:G58)</f>
        <v>0</v>
      </c>
      <c r="H59" s="5"/>
      <c r="I59" s="5">
        <f>SUM(I49:I58)</f>
        <v>0</v>
      </c>
      <c r="J59" s="5"/>
      <c r="K59" s="5">
        <f>SUM(K49:K58)</f>
        <v>0</v>
      </c>
      <c r="L59" s="5"/>
      <c r="M59" s="5">
        <f>SUM(M49:M58)</f>
        <v>0</v>
      </c>
    </row>
    <row r="60" spans="1:13" x14ac:dyDescent="0.2">
      <c r="A60" s="20"/>
      <c r="C60" s="26"/>
      <c r="D60" s="26"/>
      <c r="E60" s="26"/>
      <c r="F60" s="26"/>
      <c r="G60" s="5"/>
      <c r="H60" s="5"/>
      <c r="I60" s="5"/>
      <c r="J60" s="5"/>
      <c r="K60" s="5"/>
      <c r="L60" s="5"/>
      <c r="M60" s="5"/>
    </row>
    <row r="61" spans="1:13" x14ac:dyDescent="0.2">
      <c r="A61" s="52" t="s">
        <v>120</v>
      </c>
      <c r="B61" s="20"/>
    </row>
    <row r="62" spans="1:13" x14ac:dyDescent="0.2">
      <c r="A62" s="21" t="s">
        <v>2</v>
      </c>
      <c r="C62" s="21" t="s">
        <v>7</v>
      </c>
      <c r="E62" s="21" t="s">
        <v>6</v>
      </c>
      <c r="G62" s="23" t="s">
        <v>4</v>
      </c>
      <c r="I62" s="23" t="s">
        <v>67</v>
      </c>
      <c r="K62" s="23" t="s">
        <v>75</v>
      </c>
      <c r="M62" s="23" t="s">
        <v>80</v>
      </c>
    </row>
    <row r="63" spans="1:13" x14ac:dyDescent="0.2">
      <c r="C63" s="58">
        <v>0</v>
      </c>
      <c r="D63" s="26"/>
      <c r="E63" s="58">
        <v>0</v>
      </c>
      <c r="F63" s="26"/>
      <c r="G63" s="59">
        <f t="shared" ref="G63:G72" si="12">C63*E63</f>
        <v>0</v>
      </c>
      <c r="H63" s="26"/>
      <c r="I63" s="59">
        <f t="shared" ref="I63:I72" si="13">ROUND(SUM(G63+(G63*$C$9)),0)</f>
        <v>0</v>
      </c>
      <c r="J63" s="26"/>
      <c r="K63" s="59">
        <f t="shared" ref="K63:K72" si="14">ROUND(SUM(I63+(I63*$C$9)),0)</f>
        <v>0</v>
      </c>
      <c r="L63" s="26"/>
      <c r="M63" s="59">
        <f t="shared" ref="M63:M72" si="15">ROUND(SUM(K63+(K63*$C$9)),0)</f>
        <v>0</v>
      </c>
    </row>
    <row r="64" spans="1:13" x14ac:dyDescent="0.2">
      <c r="C64" s="58">
        <v>0</v>
      </c>
      <c r="D64" s="26"/>
      <c r="E64" s="58">
        <v>0</v>
      </c>
      <c r="F64" s="26"/>
      <c r="G64" s="59">
        <f t="shared" si="12"/>
        <v>0</v>
      </c>
      <c r="H64" s="26"/>
      <c r="I64" s="59">
        <f t="shared" si="13"/>
        <v>0</v>
      </c>
      <c r="J64" s="26"/>
      <c r="K64" s="59">
        <f t="shared" si="14"/>
        <v>0</v>
      </c>
      <c r="L64" s="26"/>
      <c r="M64" s="59">
        <f t="shared" si="15"/>
        <v>0</v>
      </c>
    </row>
    <row r="65" spans="1:13" x14ac:dyDescent="0.2">
      <c r="C65" s="58">
        <v>0</v>
      </c>
      <c r="D65" s="26"/>
      <c r="E65" s="58">
        <v>0</v>
      </c>
      <c r="F65" s="26"/>
      <c r="G65" s="59">
        <f t="shared" si="12"/>
        <v>0</v>
      </c>
      <c r="H65" s="26"/>
      <c r="I65" s="59">
        <f t="shared" si="13"/>
        <v>0</v>
      </c>
      <c r="J65" s="26"/>
      <c r="K65" s="59">
        <f t="shared" si="14"/>
        <v>0</v>
      </c>
      <c r="L65" s="26"/>
      <c r="M65" s="59">
        <f t="shared" si="15"/>
        <v>0</v>
      </c>
    </row>
    <row r="66" spans="1:13" x14ac:dyDescent="0.2">
      <c r="C66" s="58">
        <v>0</v>
      </c>
      <c r="D66" s="26"/>
      <c r="E66" s="58">
        <v>0</v>
      </c>
      <c r="F66" s="26"/>
      <c r="G66" s="59">
        <f t="shared" si="12"/>
        <v>0</v>
      </c>
      <c r="H66" s="26"/>
      <c r="I66" s="59">
        <f t="shared" si="13"/>
        <v>0</v>
      </c>
      <c r="J66" s="26"/>
      <c r="K66" s="59">
        <f t="shared" si="14"/>
        <v>0</v>
      </c>
      <c r="L66" s="26"/>
      <c r="M66" s="59">
        <f t="shared" si="15"/>
        <v>0</v>
      </c>
    </row>
    <row r="67" spans="1:13" x14ac:dyDescent="0.2">
      <c r="C67" s="58">
        <v>0</v>
      </c>
      <c r="D67" s="26"/>
      <c r="E67" s="58">
        <v>0</v>
      </c>
      <c r="F67" s="26"/>
      <c r="G67" s="59">
        <f t="shared" si="12"/>
        <v>0</v>
      </c>
      <c r="H67" s="26"/>
      <c r="I67" s="59">
        <f t="shared" si="13"/>
        <v>0</v>
      </c>
      <c r="J67" s="26"/>
      <c r="K67" s="59">
        <f t="shared" si="14"/>
        <v>0</v>
      </c>
      <c r="L67" s="26"/>
      <c r="M67" s="59">
        <f t="shared" si="15"/>
        <v>0</v>
      </c>
    </row>
    <row r="68" spans="1:13" x14ac:dyDescent="0.2">
      <c r="C68" s="58">
        <v>0</v>
      </c>
      <c r="D68" s="26"/>
      <c r="E68" s="58">
        <v>0</v>
      </c>
      <c r="F68" s="26"/>
      <c r="G68" s="59">
        <f t="shared" si="12"/>
        <v>0</v>
      </c>
      <c r="H68" s="26"/>
      <c r="I68" s="59">
        <f t="shared" si="13"/>
        <v>0</v>
      </c>
      <c r="J68" s="26"/>
      <c r="K68" s="59">
        <f t="shared" si="14"/>
        <v>0</v>
      </c>
      <c r="L68" s="26"/>
      <c r="M68" s="59">
        <f t="shared" si="15"/>
        <v>0</v>
      </c>
    </row>
    <row r="69" spans="1:13" x14ac:dyDescent="0.2">
      <c r="C69" s="58">
        <v>0</v>
      </c>
      <c r="D69" s="26"/>
      <c r="E69" s="58">
        <v>0</v>
      </c>
      <c r="F69" s="26"/>
      <c r="G69" s="59">
        <f t="shared" si="12"/>
        <v>0</v>
      </c>
      <c r="H69" s="26"/>
      <c r="I69" s="59">
        <f t="shared" si="13"/>
        <v>0</v>
      </c>
      <c r="J69" s="26"/>
      <c r="K69" s="59">
        <f t="shared" si="14"/>
        <v>0</v>
      </c>
      <c r="L69" s="26"/>
      <c r="M69" s="59">
        <f t="shared" si="15"/>
        <v>0</v>
      </c>
    </row>
    <row r="70" spans="1:13" x14ac:dyDescent="0.2">
      <c r="C70" s="58">
        <v>0</v>
      </c>
      <c r="D70" s="26"/>
      <c r="E70" s="58">
        <v>0</v>
      </c>
      <c r="F70" s="26"/>
      <c r="G70" s="59">
        <f t="shared" si="12"/>
        <v>0</v>
      </c>
      <c r="H70" s="26"/>
      <c r="I70" s="59">
        <f t="shared" si="13"/>
        <v>0</v>
      </c>
      <c r="J70" s="26"/>
      <c r="K70" s="59">
        <f t="shared" si="14"/>
        <v>0</v>
      </c>
      <c r="L70" s="26"/>
      <c r="M70" s="59">
        <f t="shared" si="15"/>
        <v>0</v>
      </c>
    </row>
    <row r="71" spans="1:13" x14ac:dyDescent="0.2">
      <c r="C71" s="58">
        <v>0</v>
      </c>
      <c r="D71" s="26"/>
      <c r="E71" s="58">
        <v>0</v>
      </c>
      <c r="F71" s="26"/>
      <c r="G71" s="59">
        <f t="shared" si="12"/>
        <v>0</v>
      </c>
      <c r="H71" s="26"/>
      <c r="I71" s="59">
        <f t="shared" si="13"/>
        <v>0</v>
      </c>
      <c r="J71" s="26"/>
      <c r="K71" s="59">
        <f t="shared" si="14"/>
        <v>0</v>
      </c>
      <c r="L71" s="26"/>
      <c r="M71" s="59">
        <f t="shared" si="15"/>
        <v>0</v>
      </c>
    </row>
    <row r="72" spans="1:13" x14ac:dyDescent="0.2">
      <c r="C72" s="61">
        <v>0</v>
      </c>
      <c r="D72" s="26"/>
      <c r="E72" s="61">
        <v>0</v>
      </c>
      <c r="F72" s="26"/>
      <c r="G72" s="62">
        <f t="shared" si="12"/>
        <v>0</v>
      </c>
      <c r="H72" s="26"/>
      <c r="I72" s="62">
        <f t="shared" si="13"/>
        <v>0</v>
      </c>
      <c r="J72" s="26"/>
      <c r="K72" s="62">
        <f t="shared" si="14"/>
        <v>0</v>
      </c>
      <c r="L72" s="26"/>
      <c r="M72" s="62">
        <f t="shared" si="15"/>
        <v>0</v>
      </c>
    </row>
    <row r="73" spans="1:13" x14ac:dyDescent="0.2">
      <c r="A73" s="20" t="s">
        <v>5</v>
      </c>
      <c r="C73" s="26"/>
      <c r="D73" s="26"/>
      <c r="E73" s="26"/>
      <c r="F73" s="26"/>
      <c r="G73" s="5">
        <f>SUM(G63:G72)</f>
        <v>0</v>
      </c>
      <c r="H73" s="5"/>
      <c r="I73" s="5">
        <f>SUM(I63:I72)</f>
        <v>0</v>
      </c>
      <c r="J73" s="5"/>
      <c r="K73" s="5">
        <f>SUM(K63:K72)</f>
        <v>0</v>
      </c>
      <c r="L73" s="5"/>
      <c r="M73" s="5">
        <f>SUM(M63:M72)</f>
        <v>0</v>
      </c>
    </row>
    <row r="76" spans="1:13" x14ac:dyDescent="0.2">
      <c r="A76" s="20" t="s">
        <v>8</v>
      </c>
    </row>
    <row r="77" spans="1:13" x14ac:dyDescent="0.2">
      <c r="A77" s="21" t="s">
        <v>2</v>
      </c>
      <c r="C77" s="21" t="s">
        <v>3</v>
      </c>
      <c r="D77" s="22"/>
      <c r="E77" s="21" t="s">
        <v>1</v>
      </c>
      <c r="G77" s="23" t="s">
        <v>4</v>
      </c>
      <c r="I77" s="23" t="s">
        <v>67</v>
      </c>
      <c r="K77" s="23" t="s">
        <v>75</v>
      </c>
      <c r="M77" s="23" t="s">
        <v>80</v>
      </c>
    </row>
    <row r="78" spans="1:13" x14ac:dyDescent="0.2">
      <c r="C78" s="57">
        <v>0</v>
      </c>
      <c r="E78" s="58">
        <v>0</v>
      </c>
      <c r="F78" s="26"/>
      <c r="G78" s="59">
        <f t="shared" ref="G78:G87" si="16">C78*E78</f>
        <v>0</v>
      </c>
      <c r="H78" s="26"/>
      <c r="I78" s="59">
        <f t="shared" ref="I78:I87" si="17">ROUND(SUM(G78+(G78*$C$9)),0)</f>
        <v>0</v>
      </c>
      <c r="J78" s="26"/>
      <c r="K78" s="59">
        <f t="shared" ref="K78:K87" si="18">ROUND(SUM(I78+(I78*$C$9)),0)</f>
        <v>0</v>
      </c>
      <c r="L78" s="26"/>
      <c r="M78" s="59">
        <f t="shared" ref="M78:M87" si="19">ROUND(SUM(K78+(K78*$C$9)),0)</f>
        <v>0</v>
      </c>
    </row>
    <row r="79" spans="1:13" x14ac:dyDescent="0.2">
      <c r="C79" s="57">
        <v>0</v>
      </c>
      <c r="E79" s="58">
        <v>0</v>
      </c>
      <c r="F79" s="26"/>
      <c r="G79" s="59">
        <f t="shared" si="16"/>
        <v>0</v>
      </c>
      <c r="H79" s="26"/>
      <c r="I79" s="59">
        <f t="shared" si="17"/>
        <v>0</v>
      </c>
      <c r="J79" s="26"/>
      <c r="K79" s="59">
        <f t="shared" si="18"/>
        <v>0</v>
      </c>
      <c r="L79" s="26"/>
      <c r="M79" s="59">
        <f t="shared" si="19"/>
        <v>0</v>
      </c>
    </row>
    <row r="80" spans="1:13" x14ac:dyDescent="0.2">
      <c r="C80" s="57">
        <v>0</v>
      </c>
      <c r="E80" s="58">
        <v>0</v>
      </c>
      <c r="F80" s="26"/>
      <c r="G80" s="59">
        <f t="shared" si="16"/>
        <v>0</v>
      </c>
      <c r="H80" s="26"/>
      <c r="I80" s="59">
        <f t="shared" si="17"/>
        <v>0</v>
      </c>
      <c r="J80" s="26"/>
      <c r="K80" s="59">
        <f t="shared" si="18"/>
        <v>0</v>
      </c>
      <c r="L80" s="26"/>
      <c r="M80" s="59">
        <f t="shared" si="19"/>
        <v>0</v>
      </c>
    </row>
    <row r="81" spans="1:13" x14ac:dyDescent="0.2">
      <c r="C81" s="57">
        <v>0</v>
      </c>
      <c r="E81" s="58">
        <v>0</v>
      </c>
      <c r="F81" s="26"/>
      <c r="G81" s="59">
        <f t="shared" si="16"/>
        <v>0</v>
      </c>
      <c r="H81" s="26"/>
      <c r="I81" s="59">
        <f t="shared" si="17"/>
        <v>0</v>
      </c>
      <c r="J81" s="26"/>
      <c r="K81" s="59">
        <f t="shared" si="18"/>
        <v>0</v>
      </c>
      <c r="L81" s="26"/>
      <c r="M81" s="59">
        <f t="shared" si="19"/>
        <v>0</v>
      </c>
    </row>
    <row r="82" spans="1:13" x14ac:dyDescent="0.2">
      <c r="C82" s="57">
        <v>0</v>
      </c>
      <c r="E82" s="58">
        <v>0</v>
      </c>
      <c r="F82" s="26"/>
      <c r="G82" s="59">
        <f t="shared" si="16"/>
        <v>0</v>
      </c>
      <c r="H82" s="26"/>
      <c r="I82" s="59">
        <f t="shared" si="17"/>
        <v>0</v>
      </c>
      <c r="J82" s="26"/>
      <c r="K82" s="59">
        <f t="shared" si="18"/>
        <v>0</v>
      </c>
      <c r="L82" s="26"/>
      <c r="M82" s="59">
        <f t="shared" si="19"/>
        <v>0</v>
      </c>
    </row>
    <row r="83" spans="1:13" x14ac:dyDescent="0.2">
      <c r="C83" s="57">
        <v>0</v>
      </c>
      <c r="E83" s="58">
        <v>0</v>
      </c>
      <c r="F83" s="26"/>
      <c r="G83" s="59">
        <f t="shared" si="16"/>
        <v>0</v>
      </c>
      <c r="H83" s="26"/>
      <c r="I83" s="59">
        <f t="shared" si="17"/>
        <v>0</v>
      </c>
      <c r="J83" s="26"/>
      <c r="K83" s="59">
        <f t="shared" si="18"/>
        <v>0</v>
      </c>
      <c r="L83" s="26"/>
      <c r="M83" s="59">
        <f t="shared" si="19"/>
        <v>0</v>
      </c>
    </row>
    <row r="84" spans="1:13" x14ac:dyDescent="0.2">
      <c r="C84" s="57">
        <v>0</v>
      </c>
      <c r="E84" s="58">
        <v>0</v>
      </c>
      <c r="F84" s="26"/>
      <c r="G84" s="59">
        <f t="shared" si="16"/>
        <v>0</v>
      </c>
      <c r="H84" s="26"/>
      <c r="I84" s="59">
        <f t="shared" si="17"/>
        <v>0</v>
      </c>
      <c r="J84" s="26"/>
      <c r="K84" s="59">
        <f t="shared" si="18"/>
        <v>0</v>
      </c>
      <c r="L84" s="26"/>
      <c r="M84" s="59">
        <f t="shared" si="19"/>
        <v>0</v>
      </c>
    </row>
    <row r="85" spans="1:13" x14ac:dyDescent="0.2">
      <c r="C85" s="57">
        <v>0</v>
      </c>
      <c r="E85" s="58">
        <v>0</v>
      </c>
      <c r="F85" s="26"/>
      <c r="G85" s="59">
        <f t="shared" si="16"/>
        <v>0</v>
      </c>
      <c r="H85" s="26"/>
      <c r="I85" s="59">
        <f t="shared" si="17"/>
        <v>0</v>
      </c>
      <c r="J85" s="26"/>
      <c r="K85" s="59">
        <f t="shared" si="18"/>
        <v>0</v>
      </c>
      <c r="L85" s="26"/>
      <c r="M85" s="59">
        <f t="shared" si="19"/>
        <v>0</v>
      </c>
    </row>
    <row r="86" spans="1:13" x14ac:dyDescent="0.2">
      <c r="C86" s="57">
        <v>0</v>
      </c>
      <c r="E86" s="58">
        <v>0</v>
      </c>
      <c r="F86" s="26"/>
      <c r="G86" s="59">
        <f t="shared" si="16"/>
        <v>0</v>
      </c>
      <c r="H86" s="26"/>
      <c r="I86" s="59">
        <f t="shared" si="17"/>
        <v>0</v>
      </c>
      <c r="J86" s="26"/>
      <c r="K86" s="59">
        <f t="shared" si="18"/>
        <v>0</v>
      </c>
      <c r="L86" s="26"/>
      <c r="M86" s="59">
        <f t="shared" si="19"/>
        <v>0</v>
      </c>
    </row>
    <row r="87" spans="1:13" x14ac:dyDescent="0.2">
      <c r="C87" s="60">
        <v>0</v>
      </c>
      <c r="E87" s="61">
        <v>0</v>
      </c>
      <c r="F87" s="26"/>
      <c r="G87" s="62">
        <f t="shared" si="16"/>
        <v>0</v>
      </c>
      <c r="H87" s="26"/>
      <c r="I87" s="62">
        <f t="shared" si="17"/>
        <v>0</v>
      </c>
      <c r="J87" s="26"/>
      <c r="K87" s="62">
        <f t="shared" si="18"/>
        <v>0</v>
      </c>
      <c r="L87" s="26"/>
      <c r="M87" s="62">
        <f t="shared" si="19"/>
        <v>0</v>
      </c>
    </row>
    <row r="88" spans="1:13" x14ac:dyDescent="0.2">
      <c r="A88" s="20" t="s">
        <v>5</v>
      </c>
      <c r="E88" s="26"/>
      <c r="F88" s="26"/>
      <c r="G88" s="5">
        <f>SUM(G78:G87)</f>
        <v>0</v>
      </c>
      <c r="H88" s="5"/>
      <c r="I88" s="5">
        <f>SUM(I78:I87)</f>
        <v>0</v>
      </c>
      <c r="J88" s="5"/>
      <c r="K88" s="5">
        <f>SUM(K78:K87)</f>
        <v>0</v>
      </c>
      <c r="L88" s="5"/>
      <c r="M88" s="5">
        <f>SUM(M78:M87)</f>
        <v>0</v>
      </c>
    </row>
    <row r="89" spans="1:13" x14ac:dyDescent="0.2">
      <c r="E89" s="26"/>
      <c r="F89" s="26"/>
      <c r="G89" s="26"/>
      <c r="H89" s="26"/>
      <c r="I89" s="26"/>
      <c r="J89" s="26"/>
      <c r="K89" s="26"/>
      <c r="L89" s="26"/>
      <c r="M89" s="26"/>
    </row>
    <row r="90" spans="1:13" x14ac:dyDescent="0.2">
      <c r="A90" s="18" t="s">
        <v>9</v>
      </c>
      <c r="E90" s="26"/>
      <c r="F90" s="26"/>
      <c r="G90" s="5">
        <f>SUM(G29+G44+G59+G73+G88)</f>
        <v>0</v>
      </c>
      <c r="H90" s="5"/>
      <c r="I90" s="5">
        <f>SUM(I29+I44+I59+I73+I88)</f>
        <v>0</v>
      </c>
      <c r="J90" s="5"/>
      <c r="K90" s="5">
        <f>SUM(K29+K44+K59+K73+K88)</f>
        <v>0</v>
      </c>
      <c r="L90" s="5"/>
      <c r="M90" s="5">
        <f>SUM(M29+M44+M59+M73+M88)</f>
        <v>0</v>
      </c>
    </row>
    <row r="91" spans="1:13" x14ac:dyDescent="0.2">
      <c r="A91" s="18"/>
      <c r="E91" s="26"/>
      <c r="F91" s="26"/>
      <c r="G91" s="5"/>
      <c r="H91" s="5"/>
      <c r="I91" s="5"/>
      <c r="J91" s="5"/>
      <c r="K91" s="5"/>
      <c r="L91" s="5"/>
      <c r="M91" s="5"/>
    </row>
    <row r="92" spans="1:13" x14ac:dyDescent="0.2">
      <c r="A92" s="19" t="s">
        <v>121</v>
      </c>
      <c r="G92" s="3">
        <f>ROUND(+G29*$C$10,0)</f>
        <v>0</v>
      </c>
      <c r="H92" s="26"/>
      <c r="I92" s="3">
        <f>ROUND(+I29*$C$10,0)</f>
        <v>0</v>
      </c>
      <c r="J92" s="26"/>
      <c r="K92" s="3">
        <f>ROUND(+K29*$C$10,0)</f>
        <v>0</v>
      </c>
      <c r="L92" s="26"/>
      <c r="M92" s="3">
        <f>ROUND(+M29*$C$10,0)</f>
        <v>0</v>
      </c>
    </row>
    <row r="93" spans="1:13" x14ac:dyDescent="0.2">
      <c r="A93" s="19" t="s">
        <v>66</v>
      </c>
      <c r="G93" s="4">
        <f>ROUND(+G44*$C$12,0)</f>
        <v>0</v>
      </c>
      <c r="H93" s="26"/>
      <c r="I93" s="4">
        <f>ROUND(+I44*$C$12,0)</f>
        <v>0</v>
      </c>
      <c r="J93" s="26"/>
      <c r="K93" s="4">
        <f>ROUND(+K44*$C$12,0)</f>
        <v>0</v>
      </c>
      <c r="L93" s="26"/>
      <c r="M93" s="4">
        <f>ROUND(+M44*$C$12,0)</f>
        <v>0</v>
      </c>
    </row>
    <row r="94" spans="1:13" x14ac:dyDescent="0.2">
      <c r="A94" s="19" t="s">
        <v>115</v>
      </c>
      <c r="G94" s="4">
        <f>ROUND(+G59*$C$11,0)</f>
        <v>0</v>
      </c>
      <c r="H94" s="26"/>
      <c r="I94" s="4">
        <f>ROUND(+I59*$C$11,0)</f>
        <v>0</v>
      </c>
      <c r="J94" s="26"/>
      <c r="K94" s="4">
        <f>ROUND(+K59*$C$11,0)</f>
        <v>0</v>
      </c>
      <c r="L94" s="26"/>
      <c r="M94" s="4">
        <f>ROUND(+M59*$C$11,0)</f>
        <v>0</v>
      </c>
    </row>
    <row r="95" spans="1:13" x14ac:dyDescent="0.2">
      <c r="A95" s="19" t="s">
        <v>10</v>
      </c>
      <c r="G95" s="4">
        <f>ROUND(+G73*$C$12,0)</f>
        <v>0</v>
      </c>
      <c r="H95" s="26"/>
      <c r="I95" s="4">
        <f>ROUND(+I73*$C$12,0)</f>
        <v>0</v>
      </c>
      <c r="J95" s="26"/>
      <c r="K95" s="4">
        <f>ROUND(+K73*$C$12,0)</f>
        <v>0</v>
      </c>
      <c r="L95" s="26"/>
      <c r="M95" s="4">
        <f>ROUND(+M73*$C$12,0)</f>
        <v>0</v>
      </c>
    </row>
    <row r="96" spans="1:13" x14ac:dyDescent="0.2">
      <c r="A96" s="18" t="s">
        <v>14</v>
      </c>
      <c r="G96" s="5">
        <f>SUM(G92:G95)</f>
        <v>0</v>
      </c>
      <c r="H96" s="26"/>
      <c r="I96" s="5">
        <f>SUM(I92:I95)</f>
        <v>0</v>
      </c>
      <c r="J96" s="26"/>
      <c r="K96" s="5">
        <f>SUM(K92:K95)</f>
        <v>0</v>
      </c>
      <c r="L96" s="26"/>
      <c r="M96" s="5">
        <f>SUM(M92:M95)</f>
        <v>0</v>
      </c>
    </row>
    <row r="97" spans="1:13" x14ac:dyDescent="0.2">
      <c r="A97" s="18"/>
      <c r="E97" s="26"/>
      <c r="F97" s="26"/>
      <c r="G97" s="26"/>
      <c r="H97" s="26"/>
      <c r="I97" s="26"/>
      <c r="J97" s="26"/>
      <c r="K97" s="26"/>
      <c r="L97" s="26"/>
      <c r="M97" s="26"/>
    </row>
    <row r="98" spans="1:13" x14ac:dyDescent="0.2">
      <c r="A98" s="20" t="s">
        <v>13</v>
      </c>
      <c r="E98" s="26"/>
      <c r="F98" s="26"/>
      <c r="G98" s="5">
        <f>G90+G96</f>
        <v>0</v>
      </c>
      <c r="H98" s="26"/>
      <c r="I98" s="5">
        <f>I90+I96</f>
        <v>0</v>
      </c>
      <c r="J98" s="26"/>
      <c r="K98" s="5">
        <f>K90+K96</f>
        <v>0</v>
      </c>
      <c r="L98" s="26"/>
      <c r="M98" s="5">
        <f>M90+M96</f>
        <v>0</v>
      </c>
    </row>
    <row r="99" spans="1:13" x14ac:dyDescent="0.2">
      <c r="E99" s="26"/>
      <c r="F99" s="26"/>
      <c r="G99" s="26"/>
      <c r="H99" s="26"/>
      <c r="I99" s="26"/>
      <c r="J99" s="26"/>
      <c r="K99" s="26"/>
      <c r="L99" s="26"/>
      <c r="M99" s="26"/>
    </row>
    <row r="100" spans="1:13" x14ac:dyDescent="0.2"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x14ac:dyDescent="0.2">
      <c r="A101" s="20" t="s">
        <v>16</v>
      </c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x14ac:dyDescent="0.2">
      <c r="A102" s="31" t="s">
        <v>17</v>
      </c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x14ac:dyDescent="0.2">
      <c r="E103" s="26"/>
      <c r="F103" s="26"/>
      <c r="G103" s="26">
        <v>0</v>
      </c>
      <c r="H103" s="26"/>
      <c r="I103" s="59">
        <f>ROUND(SUM(G103+(G103*$C$8)),0)</f>
        <v>0</v>
      </c>
      <c r="J103" s="26"/>
      <c r="K103" s="59">
        <f>ROUND(SUM(I103+(I103*$C$8)),0)</f>
        <v>0</v>
      </c>
      <c r="L103" s="26"/>
      <c r="M103" s="59">
        <f>ROUND(SUM(K103+(K103*$C$8)),0)</f>
        <v>0</v>
      </c>
    </row>
    <row r="104" spans="1:13" x14ac:dyDescent="0.2">
      <c r="E104" s="26"/>
      <c r="F104" s="26"/>
      <c r="G104" s="26">
        <v>0</v>
      </c>
      <c r="H104" s="26"/>
      <c r="I104" s="59">
        <f>ROUND(SUM(G104+(G104*$C$8)),0)</f>
        <v>0</v>
      </c>
      <c r="J104" s="26"/>
      <c r="K104" s="59">
        <f>ROUND(SUM(I104+(I104*$C$8)),0)</f>
        <v>0</v>
      </c>
      <c r="L104" s="26"/>
      <c r="M104" s="59">
        <f>ROUND(SUM(K104+(K104*$C$8)),0)</f>
        <v>0</v>
      </c>
    </row>
    <row r="105" spans="1:13" x14ac:dyDescent="0.2">
      <c r="E105" s="26"/>
      <c r="F105" s="26"/>
      <c r="G105" s="32">
        <v>0</v>
      </c>
      <c r="H105" s="26"/>
      <c r="I105" s="62">
        <f>ROUND(SUM(G105+(G105*$C$8)),0)</f>
        <v>0</v>
      </c>
      <c r="J105" s="26"/>
      <c r="K105" s="62">
        <f>ROUND(SUM(I105+(I105*$C$8)),0)</f>
        <v>0</v>
      </c>
      <c r="L105" s="26"/>
      <c r="M105" s="62">
        <f>ROUND(SUM(K105+(K105*$C$8)),0)</f>
        <v>0</v>
      </c>
    </row>
    <row r="106" spans="1:13" x14ac:dyDescent="0.2">
      <c r="A106" s="20" t="s">
        <v>5</v>
      </c>
      <c r="E106" s="26"/>
      <c r="F106" s="26"/>
      <c r="G106" s="5">
        <f>SUM(G103:G105)</f>
        <v>0</v>
      </c>
      <c r="H106" s="26"/>
      <c r="I106" s="5">
        <f>SUM(I103:I105)</f>
        <v>0</v>
      </c>
      <c r="J106" s="26"/>
      <c r="K106" s="5">
        <f>SUM(K103:K105)</f>
        <v>0</v>
      </c>
      <c r="L106" s="26"/>
      <c r="M106" s="5">
        <f>SUM(M103:M105)</f>
        <v>0</v>
      </c>
    </row>
    <row r="107" spans="1:13" x14ac:dyDescent="0.2">
      <c r="A107" s="19" t="s">
        <v>18</v>
      </c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x14ac:dyDescent="0.2"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x14ac:dyDescent="0.2">
      <c r="A109" s="20" t="s">
        <v>122</v>
      </c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x14ac:dyDescent="0.2">
      <c r="A110" s="31" t="s">
        <v>56</v>
      </c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x14ac:dyDescent="0.2">
      <c r="A111" s="34"/>
      <c r="E111" s="26"/>
      <c r="F111" s="26"/>
      <c r="G111" s="26">
        <v>0</v>
      </c>
      <c r="H111" s="26"/>
      <c r="I111" s="26">
        <v>0</v>
      </c>
      <c r="J111" s="26" t="s">
        <v>18</v>
      </c>
      <c r="K111" s="26">
        <v>0</v>
      </c>
      <c r="L111" s="26" t="s">
        <v>18</v>
      </c>
      <c r="M111" s="26">
        <v>0</v>
      </c>
    </row>
    <row r="112" spans="1:13" x14ac:dyDescent="0.2">
      <c r="E112" s="26"/>
      <c r="F112" s="26"/>
      <c r="G112" s="26">
        <v>0</v>
      </c>
      <c r="H112" s="26"/>
      <c r="I112" s="26">
        <v>0</v>
      </c>
      <c r="J112" s="26"/>
      <c r="K112" s="26">
        <v>0</v>
      </c>
      <c r="L112" s="26"/>
      <c r="M112" s="26">
        <v>0</v>
      </c>
    </row>
    <row r="113" spans="1:13" x14ac:dyDescent="0.2">
      <c r="E113" s="26"/>
      <c r="F113" s="26"/>
      <c r="G113" s="26">
        <v>0</v>
      </c>
      <c r="H113" s="26"/>
      <c r="I113" s="26">
        <v>0</v>
      </c>
      <c r="J113" s="26"/>
      <c r="K113" s="26">
        <v>0</v>
      </c>
      <c r="L113" s="26"/>
      <c r="M113" s="26">
        <v>0</v>
      </c>
    </row>
    <row r="114" spans="1:13" x14ac:dyDescent="0.2">
      <c r="E114" s="26"/>
      <c r="F114" s="26"/>
      <c r="G114" s="32">
        <v>0</v>
      </c>
      <c r="H114" s="26"/>
      <c r="I114" s="32">
        <v>0</v>
      </c>
      <c r="J114" s="26"/>
      <c r="K114" s="32">
        <v>0</v>
      </c>
      <c r="L114" s="26"/>
      <c r="M114" s="32">
        <v>0</v>
      </c>
    </row>
    <row r="115" spans="1:13" x14ac:dyDescent="0.2">
      <c r="A115" s="20" t="s">
        <v>5</v>
      </c>
      <c r="E115" s="26"/>
      <c r="F115" s="26"/>
      <c r="G115" s="5">
        <f>SUM(G111:G114)</f>
        <v>0</v>
      </c>
      <c r="H115" s="26"/>
      <c r="I115" s="5">
        <f>SUM(I111:I114)</f>
        <v>0</v>
      </c>
      <c r="J115" s="26"/>
      <c r="K115" s="5">
        <f>SUM(K111:K114)</f>
        <v>0</v>
      </c>
      <c r="L115" s="26"/>
      <c r="M115" s="5">
        <f>SUM(M111:M114)</f>
        <v>0</v>
      </c>
    </row>
    <row r="116" spans="1:13" x14ac:dyDescent="0.2"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x14ac:dyDescent="0.2"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x14ac:dyDescent="0.2">
      <c r="A118" s="20" t="s">
        <v>20</v>
      </c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x14ac:dyDescent="0.2">
      <c r="A119" s="31" t="s">
        <v>19</v>
      </c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x14ac:dyDescent="0.2">
      <c r="E120" s="26"/>
      <c r="F120" s="26"/>
      <c r="G120" s="26">
        <v>0</v>
      </c>
      <c r="H120" s="26"/>
      <c r="I120" s="59">
        <f t="shared" ref="I120:I131" si="20">ROUND(SUM(G120+(G120*$C$8)),0)</f>
        <v>0</v>
      </c>
      <c r="J120" s="26"/>
      <c r="K120" s="59">
        <f t="shared" ref="K120:K131" si="21">ROUND(SUM(I120+(I120*$C$8)),0)</f>
        <v>0</v>
      </c>
      <c r="L120" s="26"/>
      <c r="M120" s="59">
        <f t="shared" ref="M120:M131" si="22">ROUND(SUM(K120+(K120*$C$8)),0)</f>
        <v>0</v>
      </c>
    </row>
    <row r="121" spans="1:13" x14ac:dyDescent="0.2">
      <c r="E121" s="26"/>
      <c r="F121" s="26"/>
      <c r="G121" s="26">
        <v>0</v>
      </c>
      <c r="H121" s="26"/>
      <c r="I121" s="59">
        <f t="shared" si="20"/>
        <v>0</v>
      </c>
      <c r="J121" s="26"/>
      <c r="K121" s="59">
        <f t="shared" si="21"/>
        <v>0</v>
      </c>
      <c r="L121" s="26"/>
      <c r="M121" s="59">
        <f t="shared" si="22"/>
        <v>0</v>
      </c>
    </row>
    <row r="122" spans="1:13" x14ac:dyDescent="0.2">
      <c r="E122" s="26"/>
      <c r="F122" s="26"/>
      <c r="G122" s="26">
        <v>0</v>
      </c>
      <c r="H122" s="26"/>
      <c r="I122" s="59">
        <f t="shared" si="20"/>
        <v>0</v>
      </c>
      <c r="J122" s="26"/>
      <c r="K122" s="59">
        <f t="shared" si="21"/>
        <v>0</v>
      </c>
      <c r="L122" s="26"/>
      <c r="M122" s="59">
        <f t="shared" si="22"/>
        <v>0</v>
      </c>
    </row>
    <row r="123" spans="1:13" x14ac:dyDescent="0.2">
      <c r="E123" s="26"/>
      <c r="F123" s="26"/>
      <c r="G123" s="26">
        <v>0</v>
      </c>
      <c r="H123" s="26"/>
      <c r="I123" s="59">
        <f t="shared" si="20"/>
        <v>0</v>
      </c>
      <c r="J123" s="26"/>
      <c r="K123" s="59">
        <f t="shared" si="21"/>
        <v>0</v>
      </c>
      <c r="L123" s="26"/>
      <c r="M123" s="59">
        <f t="shared" si="22"/>
        <v>0</v>
      </c>
    </row>
    <row r="124" spans="1:13" x14ac:dyDescent="0.2">
      <c r="E124" s="26"/>
      <c r="F124" s="26"/>
      <c r="G124" s="26">
        <v>0</v>
      </c>
      <c r="H124" s="26"/>
      <c r="I124" s="59">
        <f t="shared" si="20"/>
        <v>0</v>
      </c>
      <c r="J124" s="26"/>
      <c r="K124" s="59">
        <f t="shared" si="21"/>
        <v>0</v>
      </c>
      <c r="L124" s="26"/>
      <c r="M124" s="59">
        <f t="shared" si="22"/>
        <v>0</v>
      </c>
    </row>
    <row r="125" spans="1:13" x14ac:dyDescent="0.2">
      <c r="E125" s="26"/>
      <c r="F125" s="26"/>
      <c r="G125" s="26">
        <v>0</v>
      </c>
      <c r="H125" s="26"/>
      <c r="I125" s="59">
        <f t="shared" si="20"/>
        <v>0</v>
      </c>
      <c r="J125" s="26"/>
      <c r="K125" s="59">
        <f t="shared" si="21"/>
        <v>0</v>
      </c>
      <c r="L125" s="26"/>
      <c r="M125" s="59">
        <f t="shared" si="22"/>
        <v>0</v>
      </c>
    </row>
    <row r="126" spans="1:13" x14ac:dyDescent="0.2">
      <c r="E126" s="26"/>
      <c r="F126" s="26"/>
      <c r="G126" s="26">
        <v>0</v>
      </c>
      <c r="H126" s="26"/>
      <c r="I126" s="59">
        <f t="shared" si="20"/>
        <v>0</v>
      </c>
      <c r="J126" s="26"/>
      <c r="K126" s="59">
        <f t="shared" si="21"/>
        <v>0</v>
      </c>
      <c r="L126" s="26"/>
      <c r="M126" s="59">
        <f t="shared" si="22"/>
        <v>0</v>
      </c>
    </row>
    <row r="127" spans="1:13" x14ac:dyDescent="0.2">
      <c r="E127" s="26"/>
      <c r="F127" s="26"/>
      <c r="G127" s="26">
        <v>0</v>
      </c>
      <c r="H127" s="26"/>
      <c r="I127" s="59">
        <f t="shared" si="20"/>
        <v>0</v>
      </c>
      <c r="J127" s="26"/>
      <c r="K127" s="59">
        <f t="shared" si="21"/>
        <v>0</v>
      </c>
      <c r="L127" s="26"/>
      <c r="M127" s="59">
        <f t="shared" si="22"/>
        <v>0</v>
      </c>
    </row>
    <row r="128" spans="1:13" x14ac:dyDescent="0.2">
      <c r="E128" s="26"/>
      <c r="F128" s="26"/>
      <c r="G128" s="26">
        <v>0</v>
      </c>
      <c r="H128" s="26"/>
      <c r="I128" s="59">
        <f t="shared" si="20"/>
        <v>0</v>
      </c>
      <c r="J128" s="26"/>
      <c r="K128" s="59">
        <f t="shared" si="21"/>
        <v>0</v>
      </c>
      <c r="L128" s="26"/>
      <c r="M128" s="59">
        <f t="shared" si="22"/>
        <v>0</v>
      </c>
    </row>
    <row r="129" spans="1:13" x14ac:dyDescent="0.2">
      <c r="E129" s="26"/>
      <c r="F129" s="26"/>
      <c r="G129" s="26">
        <v>0</v>
      </c>
      <c r="H129" s="26"/>
      <c r="I129" s="59">
        <f t="shared" si="20"/>
        <v>0</v>
      </c>
      <c r="J129" s="26"/>
      <c r="K129" s="59">
        <f t="shared" si="21"/>
        <v>0</v>
      </c>
      <c r="L129" s="26"/>
      <c r="M129" s="59">
        <f t="shared" si="22"/>
        <v>0</v>
      </c>
    </row>
    <row r="130" spans="1:13" x14ac:dyDescent="0.2">
      <c r="E130" s="26"/>
      <c r="F130" s="26"/>
      <c r="G130" s="26">
        <v>0</v>
      </c>
      <c r="H130" s="26"/>
      <c r="I130" s="59">
        <f t="shared" si="20"/>
        <v>0</v>
      </c>
      <c r="J130" s="26"/>
      <c r="K130" s="59">
        <f t="shared" si="21"/>
        <v>0</v>
      </c>
      <c r="L130" s="26"/>
      <c r="M130" s="59">
        <f t="shared" si="22"/>
        <v>0</v>
      </c>
    </row>
    <row r="131" spans="1:13" x14ac:dyDescent="0.2">
      <c r="E131" s="26"/>
      <c r="F131" s="26"/>
      <c r="G131" s="32">
        <v>0</v>
      </c>
      <c r="H131" s="26"/>
      <c r="I131" s="62">
        <f t="shared" si="20"/>
        <v>0</v>
      </c>
      <c r="J131" s="26"/>
      <c r="K131" s="62">
        <f t="shared" si="21"/>
        <v>0</v>
      </c>
      <c r="L131" s="26"/>
      <c r="M131" s="62">
        <f t="shared" si="22"/>
        <v>0</v>
      </c>
    </row>
    <row r="132" spans="1:13" x14ac:dyDescent="0.2">
      <c r="A132" s="20" t="s">
        <v>5</v>
      </c>
      <c r="E132" s="26"/>
      <c r="F132" s="26"/>
      <c r="G132" s="5">
        <f>SUM(G120:G131)</f>
        <v>0</v>
      </c>
      <c r="H132" s="26"/>
      <c r="I132" s="5">
        <f>SUM(I120:I131)</f>
        <v>0</v>
      </c>
      <c r="J132" s="26"/>
      <c r="K132" s="5">
        <f>SUM(K120:K131)</f>
        <v>0</v>
      </c>
      <c r="L132" s="26"/>
      <c r="M132" s="5">
        <f>SUM(M120:M131)</f>
        <v>0</v>
      </c>
    </row>
    <row r="133" spans="1:13" x14ac:dyDescent="0.2"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x14ac:dyDescent="0.2"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x14ac:dyDescent="0.2">
      <c r="A135" s="20" t="s">
        <v>21</v>
      </c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x14ac:dyDescent="0.2">
      <c r="A136" s="33" t="s">
        <v>22</v>
      </c>
      <c r="E136" s="26"/>
      <c r="F136" s="26"/>
      <c r="G136" s="26">
        <v>0</v>
      </c>
      <c r="H136" s="26"/>
      <c r="I136" s="59">
        <f>ROUND(SUM(G136+(G136*$C$8)),0)</f>
        <v>0</v>
      </c>
      <c r="J136" s="26"/>
      <c r="K136" s="59">
        <f>ROUND(SUM(I136+(I136*$C$8)),0)</f>
        <v>0</v>
      </c>
      <c r="L136" s="26"/>
      <c r="M136" s="59">
        <f>ROUND(SUM(K136+(K136*$C$8)),0)</f>
        <v>0</v>
      </c>
    </row>
    <row r="137" spans="1:13" x14ac:dyDescent="0.2">
      <c r="A137" s="33" t="s">
        <v>23</v>
      </c>
      <c r="E137" s="26"/>
      <c r="F137" s="26"/>
      <c r="G137" s="32">
        <v>0</v>
      </c>
      <c r="H137" s="26"/>
      <c r="I137" s="62">
        <f>ROUND(SUM(G137+(G137*$C$8)),0)</f>
        <v>0</v>
      </c>
      <c r="J137" s="26"/>
      <c r="K137" s="62">
        <f>ROUND(SUM(I137+(I137*$C$8)),0)</f>
        <v>0</v>
      </c>
      <c r="L137" s="26"/>
      <c r="M137" s="62">
        <f>ROUND(SUM(K137+(K137*$C$8)),0)</f>
        <v>0</v>
      </c>
    </row>
    <row r="138" spans="1:13" x14ac:dyDescent="0.2">
      <c r="A138" s="20" t="s">
        <v>24</v>
      </c>
      <c r="E138" s="26"/>
      <c r="F138" s="26"/>
      <c r="G138" s="5">
        <f>SUM(G136:G137)</f>
        <v>0</v>
      </c>
      <c r="H138" s="26"/>
      <c r="I138" s="5">
        <f>SUM(I136:I137)</f>
        <v>0</v>
      </c>
      <c r="J138" s="26"/>
      <c r="K138" s="5">
        <f>SUM(K136:K137)</f>
        <v>0</v>
      </c>
      <c r="L138" s="26"/>
      <c r="M138" s="5">
        <f>SUM(M136:M137)</f>
        <v>0</v>
      </c>
    </row>
    <row r="139" spans="1:13" x14ac:dyDescent="0.2"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x14ac:dyDescent="0.2"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x14ac:dyDescent="0.2">
      <c r="A141" s="20" t="s">
        <v>25</v>
      </c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x14ac:dyDescent="0.2">
      <c r="A142" s="31" t="s">
        <v>19</v>
      </c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x14ac:dyDescent="0.2">
      <c r="E143" s="26"/>
      <c r="F143" s="26"/>
      <c r="G143" s="26">
        <v>0</v>
      </c>
      <c r="H143" s="26"/>
      <c r="I143" s="59">
        <f>ROUND(SUM(G143+(G143*$C$8)),0)</f>
        <v>0</v>
      </c>
      <c r="J143" s="26"/>
      <c r="K143" s="59">
        <f>ROUND(SUM(I143+(I143*$C$8)),0)</f>
        <v>0</v>
      </c>
      <c r="L143" s="26"/>
      <c r="M143" s="59">
        <f>ROUND(SUM(K143+(K143*$C$8)),0)</f>
        <v>0</v>
      </c>
    </row>
    <row r="144" spans="1:13" x14ac:dyDescent="0.2">
      <c r="E144" s="26"/>
      <c r="F144" s="26"/>
      <c r="G144" s="26">
        <v>0</v>
      </c>
      <c r="H144" s="26"/>
      <c r="I144" s="59">
        <f>ROUND(SUM(G144+(G144*$C$8)),0)</f>
        <v>0</v>
      </c>
      <c r="J144" s="26"/>
      <c r="K144" s="59">
        <f>ROUND(SUM(I144+(I144*$C$8)),0)</f>
        <v>0</v>
      </c>
      <c r="L144" s="26"/>
      <c r="M144" s="59">
        <f>ROUND(SUM(K144+(K144*$C$8)),0)</f>
        <v>0</v>
      </c>
    </row>
    <row r="145" spans="1:13" x14ac:dyDescent="0.2">
      <c r="E145" s="26"/>
      <c r="F145" s="26"/>
      <c r="G145" s="32">
        <v>0</v>
      </c>
      <c r="H145" s="26"/>
      <c r="I145" s="62">
        <f>ROUND(SUM(G145+(G145*$C$8)),0)</f>
        <v>0</v>
      </c>
      <c r="J145" s="26"/>
      <c r="K145" s="62">
        <f>ROUND(SUM(I145+(I145*$C$8)),0)</f>
        <v>0</v>
      </c>
      <c r="L145" s="26"/>
      <c r="M145" s="62">
        <f>ROUND(SUM(K145+(K145*$C$8)),0)</f>
        <v>0</v>
      </c>
    </row>
    <row r="146" spans="1:13" x14ac:dyDescent="0.2">
      <c r="A146" s="20" t="s">
        <v>5</v>
      </c>
      <c r="E146" s="26"/>
      <c r="F146" s="26"/>
      <c r="G146" s="5">
        <f>SUM(G143:G145)</f>
        <v>0</v>
      </c>
      <c r="H146" s="26"/>
      <c r="I146" s="5">
        <f>SUM(I143:I145)</f>
        <v>0</v>
      </c>
      <c r="J146" s="26"/>
      <c r="K146" s="5">
        <f>SUM(K143:K145)</f>
        <v>0</v>
      </c>
      <c r="L146" s="26"/>
      <c r="M146" s="5">
        <f>SUM(M143:M145)</f>
        <v>0</v>
      </c>
    </row>
    <row r="147" spans="1:13" x14ac:dyDescent="0.2"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 x14ac:dyDescent="0.2"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x14ac:dyDescent="0.2">
      <c r="A149" s="20" t="s">
        <v>27</v>
      </c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x14ac:dyDescent="0.2">
      <c r="A150" s="31" t="s">
        <v>19</v>
      </c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x14ac:dyDescent="0.2">
      <c r="E151" s="26"/>
      <c r="F151" s="26"/>
      <c r="G151" s="26">
        <v>0</v>
      </c>
      <c r="H151" s="26"/>
      <c r="I151" s="59">
        <f>ROUND(SUM(G151+(G151*$C$8)),0)</f>
        <v>0</v>
      </c>
      <c r="J151" s="26"/>
      <c r="K151" s="59">
        <f>ROUND(SUM(I151+(I151*$C$8)),0)</f>
        <v>0</v>
      </c>
      <c r="L151" s="26"/>
      <c r="M151" s="59">
        <f>ROUND(SUM(K151+(K151*$C$8)),0)</f>
        <v>0</v>
      </c>
    </row>
    <row r="152" spans="1:13" x14ac:dyDescent="0.2">
      <c r="E152" s="26"/>
      <c r="F152" s="26"/>
      <c r="G152" s="26">
        <v>0</v>
      </c>
      <c r="H152" s="26"/>
      <c r="I152" s="59">
        <f>ROUND(SUM(G152+(G152*$C$8)),0)</f>
        <v>0</v>
      </c>
      <c r="J152" s="26"/>
      <c r="K152" s="59">
        <f>ROUND(SUM(I152+(I152*$C$8)),0)</f>
        <v>0</v>
      </c>
      <c r="L152" s="26"/>
      <c r="M152" s="59">
        <f>ROUND(SUM(K152+(K152*$C$8)),0)</f>
        <v>0</v>
      </c>
    </row>
    <row r="153" spans="1:13" x14ac:dyDescent="0.2">
      <c r="E153" s="26"/>
      <c r="F153" s="26"/>
      <c r="G153" s="32">
        <v>0</v>
      </c>
      <c r="H153" s="26"/>
      <c r="I153" s="62">
        <f>ROUND(SUM(G153+(G153*$C$8)),0)</f>
        <v>0</v>
      </c>
      <c r="J153" s="26"/>
      <c r="K153" s="62">
        <f>ROUND(SUM(I153+(I153*$C$8)),0)</f>
        <v>0</v>
      </c>
      <c r="L153" s="26"/>
      <c r="M153" s="62">
        <f>ROUND(SUM(K153+(K153*$C$8)),0)</f>
        <v>0</v>
      </c>
    </row>
    <row r="154" spans="1:13" x14ac:dyDescent="0.2">
      <c r="A154" s="20" t="s">
        <v>5</v>
      </c>
      <c r="E154" s="26"/>
      <c r="F154" s="26"/>
      <c r="G154" s="5">
        <f>SUM(G151:G153)</f>
        <v>0</v>
      </c>
      <c r="H154" s="26"/>
      <c r="I154" s="5">
        <f>SUM(I151:I153)</f>
        <v>0</v>
      </c>
      <c r="J154" s="26"/>
      <c r="K154" s="5">
        <f>SUM(K151:K153)</f>
        <v>0</v>
      </c>
      <c r="L154" s="26"/>
      <c r="M154" s="5">
        <f>SUM(M151:M153)</f>
        <v>0</v>
      </c>
    </row>
    <row r="155" spans="1:13" x14ac:dyDescent="0.2">
      <c r="A155" s="19" t="s">
        <v>18</v>
      </c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 x14ac:dyDescent="0.2"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 x14ac:dyDescent="0.2">
      <c r="A157" s="20" t="s">
        <v>28</v>
      </c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 x14ac:dyDescent="0.2">
      <c r="A158" s="31" t="s">
        <v>19</v>
      </c>
      <c r="E158" s="26"/>
      <c r="F158" s="26"/>
      <c r="G158" s="26">
        <v>0</v>
      </c>
      <c r="H158" s="26"/>
      <c r="I158" s="59">
        <f>ROUND(SUM(G158+(G158*$C$8)),0)</f>
        <v>0</v>
      </c>
      <c r="J158" s="26"/>
      <c r="K158" s="59">
        <f>ROUND(SUM(I158+(I158*$C$8)),0)</f>
        <v>0</v>
      </c>
      <c r="L158" s="26"/>
      <c r="M158" s="59">
        <f>ROUND(SUM(K158+(K158*$C$8)),0)</f>
        <v>0</v>
      </c>
    </row>
    <row r="159" spans="1:13" x14ac:dyDescent="0.2">
      <c r="E159" s="26"/>
      <c r="F159" s="26"/>
      <c r="G159" s="26">
        <v>0</v>
      </c>
      <c r="H159" s="26"/>
      <c r="I159" s="59">
        <f>ROUND(SUM(G159+(G159*$C$8)),0)</f>
        <v>0</v>
      </c>
      <c r="J159" s="26"/>
      <c r="K159" s="59">
        <f>ROUND(SUM(I159+(I159*$C$8)),0)</f>
        <v>0</v>
      </c>
      <c r="L159" s="26"/>
      <c r="M159" s="59">
        <f>ROUND(SUM(K159+(K159*$C$8)),0)</f>
        <v>0</v>
      </c>
    </row>
    <row r="160" spans="1:13" x14ac:dyDescent="0.2">
      <c r="E160" s="26"/>
      <c r="F160" s="26"/>
      <c r="G160" s="26">
        <v>0</v>
      </c>
      <c r="H160" s="26"/>
      <c r="I160" s="59">
        <f>ROUND(SUM(G160+(G160*$C$8)),0)</f>
        <v>0</v>
      </c>
      <c r="J160" s="26"/>
      <c r="K160" s="59">
        <f>ROUND(SUM(I160+(I160*$C$8)),0)</f>
        <v>0</v>
      </c>
      <c r="L160" s="26"/>
      <c r="M160" s="59">
        <f>ROUND(SUM(K160+(K160*$C$8)),0)</f>
        <v>0</v>
      </c>
    </row>
    <row r="161" spans="1:15" x14ac:dyDescent="0.2">
      <c r="E161" s="26"/>
      <c r="F161" s="26"/>
      <c r="G161" s="26">
        <v>0</v>
      </c>
      <c r="H161" s="26"/>
      <c r="I161" s="59">
        <f>ROUND(SUM(G161+(G161*$C$8)),0)</f>
        <v>0</v>
      </c>
      <c r="J161" s="26"/>
      <c r="K161" s="59">
        <f>ROUND(SUM(I161+(I161*$C$8)),0)</f>
        <v>0</v>
      </c>
      <c r="L161" s="26"/>
      <c r="M161" s="59">
        <f>ROUND(SUM(K161+(K161*$C$8)),0)</f>
        <v>0</v>
      </c>
    </row>
    <row r="162" spans="1:15" x14ac:dyDescent="0.2">
      <c r="E162" s="26"/>
      <c r="F162" s="26"/>
      <c r="G162" s="26">
        <v>0</v>
      </c>
      <c r="H162" s="26"/>
      <c r="I162" s="59">
        <f>ROUND(SUM(G162+(G162*$C$8)),0)</f>
        <v>0</v>
      </c>
      <c r="J162" s="26"/>
      <c r="K162" s="59">
        <f>ROUND(SUM(I162+(I162*$C$8)),0)</f>
        <v>0</v>
      </c>
      <c r="L162" s="26"/>
      <c r="M162" s="59">
        <f>ROUND(SUM(K162+(K162*$C$8)),0)</f>
        <v>0</v>
      </c>
    </row>
    <row r="163" spans="1:15" x14ac:dyDescent="0.2">
      <c r="E163" s="26"/>
      <c r="F163" s="26"/>
      <c r="G163" s="26"/>
      <c r="H163" s="26"/>
      <c r="I163" s="59"/>
      <c r="J163" s="26"/>
      <c r="K163" s="59"/>
      <c r="L163" s="26"/>
      <c r="M163" s="59"/>
      <c r="O163" s="33" t="s">
        <v>58</v>
      </c>
    </row>
    <row r="164" spans="1:15" x14ac:dyDescent="0.2">
      <c r="A164" s="34" t="s">
        <v>57</v>
      </c>
      <c r="E164" s="26"/>
      <c r="F164" s="26"/>
      <c r="G164" s="26">
        <v>0</v>
      </c>
      <c r="H164" s="26"/>
      <c r="I164" s="59">
        <f>ROUND(SUM(G164+(G164*$C$8)),0)</f>
        <v>0</v>
      </c>
      <c r="J164" s="26"/>
      <c r="K164" s="59">
        <f>ROUND(SUM(I164+(I164*$C$8)),0)</f>
        <v>0</v>
      </c>
      <c r="L164" s="26"/>
      <c r="M164" s="59">
        <f>ROUND(SUM(K164+(K164*$C$8)),0)</f>
        <v>0</v>
      </c>
      <c r="O164" s="26">
        <f>SUM(G164:M164)</f>
        <v>0</v>
      </c>
    </row>
    <row r="165" spans="1:15" x14ac:dyDescent="0.2">
      <c r="E165" s="26"/>
      <c r="F165" s="26"/>
      <c r="G165" s="26"/>
      <c r="H165" s="26"/>
      <c r="I165" s="59"/>
      <c r="J165" s="26"/>
      <c r="K165" s="59"/>
      <c r="L165" s="26"/>
      <c r="M165" s="59"/>
      <c r="O165" s="19" t="s">
        <v>30</v>
      </c>
    </row>
    <row r="166" spans="1:15" x14ac:dyDescent="0.2">
      <c r="A166" s="34" t="s">
        <v>29</v>
      </c>
      <c r="E166" s="26"/>
      <c r="F166" s="26"/>
      <c r="G166" s="32">
        <v>0</v>
      </c>
      <c r="H166" s="26"/>
      <c r="I166" s="62">
        <f>ROUND(SUM(G166+(G166*$C$8)),0)</f>
        <v>0</v>
      </c>
      <c r="J166" s="26"/>
      <c r="K166" s="62">
        <f>ROUND(SUM(I166+(I166*$C$8)),0)</f>
        <v>0</v>
      </c>
      <c r="L166" s="26"/>
      <c r="M166" s="62">
        <f>ROUND(SUM(K166+(K166*$C$8)),0)</f>
        <v>0</v>
      </c>
      <c r="O166" s="26">
        <f>SUM(G166:M166)</f>
        <v>0</v>
      </c>
    </row>
    <row r="167" spans="1:15" x14ac:dyDescent="0.2">
      <c r="A167" s="20" t="s">
        <v>5</v>
      </c>
      <c r="E167" s="26"/>
      <c r="F167" s="26"/>
      <c r="G167" s="5">
        <f>SUM(G158:G166)</f>
        <v>0</v>
      </c>
      <c r="H167" s="26"/>
      <c r="I167" s="5">
        <f>SUM(I158:I166)</f>
        <v>0</v>
      </c>
      <c r="J167" s="26"/>
      <c r="K167" s="5">
        <f>SUM(K158:K166)</f>
        <v>0</v>
      </c>
      <c r="L167" s="26"/>
      <c r="M167" s="5">
        <f>SUM(M158:M166)</f>
        <v>0</v>
      </c>
    </row>
    <row r="168" spans="1:15" x14ac:dyDescent="0.2"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5" x14ac:dyDescent="0.2">
      <c r="A169" s="18" t="s">
        <v>31</v>
      </c>
      <c r="E169" s="26"/>
      <c r="F169" s="26"/>
      <c r="G169" s="5">
        <f>SUM(G98+G106+G115+G132+G138+G146+G154+G167)</f>
        <v>0</v>
      </c>
      <c r="H169" s="5"/>
      <c r="I169" s="5">
        <f>SUM(I98+I106+I115+I132+I138+I146+I154+I167)</f>
        <v>0</v>
      </c>
      <c r="J169" s="5"/>
      <c r="K169" s="5">
        <f>SUM(K98+K106+K115+K132+K138+K146+K154+K167)</f>
        <v>0</v>
      </c>
      <c r="L169" s="5"/>
      <c r="M169" s="5">
        <f>SUM(M98+M106+M115+M132+M138+M146+M154+M167)</f>
        <v>0</v>
      </c>
    </row>
    <row r="170" spans="1:15" x14ac:dyDescent="0.2">
      <c r="E170" s="26"/>
      <c r="F170" s="26"/>
      <c r="G170" s="35">
        <f>SUM(G98+G106+G132+G154+G167-G166-G164)</f>
        <v>0</v>
      </c>
      <c r="H170" s="35"/>
      <c r="I170" s="35">
        <f>SUM(I98+I106+I132+I154+I167-I166-I164)</f>
        <v>0</v>
      </c>
      <c r="J170" s="35"/>
      <c r="K170" s="35">
        <f>SUM(K98+K106+K132+K154+K167-K166-K164)</f>
        <v>0</v>
      </c>
      <c r="L170" s="35"/>
      <c r="M170" s="35">
        <f>SUM(M98+M106+M132+M154+M167-M166-M164)</f>
        <v>0</v>
      </c>
    </row>
    <row r="171" spans="1:15" x14ac:dyDescent="0.2"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5" x14ac:dyDescent="0.2">
      <c r="A172" s="20" t="s">
        <v>32</v>
      </c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5" x14ac:dyDescent="0.2">
      <c r="A173" s="33" t="s">
        <v>35</v>
      </c>
      <c r="E173" s="26"/>
      <c r="F173" s="26"/>
      <c r="G173" s="26"/>
      <c r="H173" s="26"/>
      <c r="I173" s="26"/>
      <c r="J173" s="26"/>
      <c r="K173" s="26"/>
      <c r="L173" s="26"/>
      <c r="M173" s="26"/>
      <c r="O173" s="33" t="s">
        <v>68</v>
      </c>
    </row>
    <row r="174" spans="1:15" x14ac:dyDescent="0.2">
      <c r="E174" s="64" t="s">
        <v>33</v>
      </c>
      <c r="F174" s="26"/>
      <c r="G174" s="32">
        <v>0</v>
      </c>
      <c r="H174" s="26"/>
      <c r="I174" s="32">
        <v>0</v>
      </c>
      <c r="J174" s="26"/>
      <c r="K174" s="32">
        <v>0</v>
      </c>
      <c r="L174" s="26"/>
      <c r="M174" s="32">
        <v>0</v>
      </c>
      <c r="O174" s="26">
        <f>SUM(G174:M174)</f>
        <v>0</v>
      </c>
    </row>
    <row r="175" spans="1:15" x14ac:dyDescent="0.2">
      <c r="E175" s="64" t="s">
        <v>34</v>
      </c>
      <c r="F175" s="26"/>
      <c r="G175" s="26">
        <v>0</v>
      </c>
      <c r="H175" s="26"/>
      <c r="I175" s="26">
        <v>0</v>
      </c>
      <c r="J175" s="26"/>
      <c r="K175" s="26">
        <v>0</v>
      </c>
      <c r="L175" s="26"/>
      <c r="M175" s="26">
        <v>0</v>
      </c>
      <c r="O175" s="26">
        <f>SUM(G175:M175)</f>
        <v>0</v>
      </c>
    </row>
    <row r="176" spans="1:15" x14ac:dyDescent="0.2">
      <c r="E176" s="26"/>
      <c r="F176" s="26"/>
      <c r="G176" s="41">
        <f>IF(G174+G175&gt;=25000,"25,000",G174+G175)</f>
        <v>0</v>
      </c>
      <c r="H176" s="35"/>
      <c r="I176" s="63">
        <f>IF(I174+I175+G176&gt;=25000, 25000-G176, I174+I175)</f>
        <v>0</v>
      </c>
      <c r="J176" s="35"/>
      <c r="K176" s="63">
        <f>IF(K174+K175+I176+G176&gt;=25000, 25000-(I176+G176), K174+K175)</f>
        <v>0</v>
      </c>
      <c r="L176" s="35"/>
      <c r="M176" s="63">
        <f>IF(M174+M175+K176+I176+G176&gt;=25000, 25000-(K176+I176+G176), M174+M175)</f>
        <v>0</v>
      </c>
    </row>
    <row r="177" spans="1:15" x14ac:dyDescent="0.2">
      <c r="A177" s="33" t="s">
        <v>36</v>
      </c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5" x14ac:dyDescent="0.2">
      <c r="E178" s="64" t="s">
        <v>33</v>
      </c>
      <c r="F178" s="26"/>
      <c r="G178" s="32">
        <v>0</v>
      </c>
      <c r="H178" s="26"/>
      <c r="I178" s="32">
        <v>0</v>
      </c>
      <c r="J178" s="26"/>
      <c r="K178" s="32">
        <v>0</v>
      </c>
      <c r="L178" s="26"/>
      <c r="M178" s="32">
        <v>0</v>
      </c>
      <c r="O178" s="26">
        <f>SUM(G178:M178)</f>
        <v>0</v>
      </c>
    </row>
    <row r="179" spans="1:15" x14ac:dyDescent="0.2">
      <c r="E179" s="64" t="s">
        <v>34</v>
      </c>
      <c r="F179" s="26"/>
      <c r="G179" s="26">
        <v>0</v>
      </c>
      <c r="H179" s="26"/>
      <c r="I179" s="26">
        <v>0</v>
      </c>
      <c r="J179" s="26"/>
      <c r="K179" s="26">
        <v>0</v>
      </c>
      <c r="L179" s="26"/>
      <c r="M179" s="26">
        <v>0</v>
      </c>
      <c r="O179" s="26">
        <f>SUM(G179:M179)</f>
        <v>0</v>
      </c>
    </row>
    <row r="180" spans="1:15" x14ac:dyDescent="0.2">
      <c r="E180" s="26"/>
      <c r="F180" s="26"/>
      <c r="G180" s="41">
        <f>IF(G178+G179&gt;=25000,"25,000",G178+G179)</f>
        <v>0</v>
      </c>
      <c r="H180" s="35"/>
      <c r="I180" s="63">
        <f>IF(I178+I179+G180&gt;=25000, 25000-G180, I178+I179)</f>
        <v>0</v>
      </c>
      <c r="J180" s="35"/>
      <c r="K180" s="63">
        <f>IF(K178+K179+I180+G180&gt;=25000, 25000-(I180+G180), K178+K179)</f>
        <v>0</v>
      </c>
      <c r="L180" s="35"/>
      <c r="M180" s="63">
        <f>IF(M178+M179+K180+I180+G180&gt;=25000, 25000-(K180+I180+G180), M178+M179)</f>
        <v>0</v>
      </c>
    </row>
    <row r="181" spans="1:15" x14ac:dyDescent="0.2">
      <c r="A181" s="33" t="s">
        <v>59</v>
      </c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5" x14ac:dyDescent="0.2">
      <c r="E182" s="64" t="s">
        <v>33</v>
      </c>
      <c r="F182" s="26"/>
      <c r="G182" s="32">
        <v>0</v>
      </c>
      <c r="H182" s="26"/>
      <c r="I182" s="32">
        <v>0</v>
      </c>
      <c r="J182" s="26"/>
      <c r="K182" s="32">
        <v>0</v>
      </c>
      <c r="L182" s="26"/>
      <c r="M182" s="32">
        <v>0</v>
      </c>
      <c r="O182" s="26">
        <f>SUM(G182:M182)</f>
        <v>0</v>
      </c>
    </row>
    <row r="183" spans="1:15" x14ac:dyDescent="0.2">
      <c r="E183" s="64" t="s">
        <v>34</v>
      </c>
      <c r="F183" s="26"/>
      <c r="G183" s="26">
        <v>0</v>
      </c>
      <c r="H183" s="26"/>
      <c r="I183" s="26">
        <v>0</v>
      </c>
      <c r="J183" s="26"/>
      <c r="K183" s="26">
        <v>0</v>
      </c>
      <c r="L183" s="26"/>
      <c r="M183" s="26">
        <v>0</v>
      </c>
      <c r="O183" s="26">
        <f>SUM(G183:M183)</f>
        <v>0</v>
      </c>
    </row>
    <row r="184" spans="1:15" x14ac:dyDescent="0.2">
      <c r="E184" s="26"/>
      <c r="F184" s="26"/>
      <c r="G184" s="41">
        <f>IF(G182+G183&gt;=25000,"25,000",G182+G183)</f>
        <v>0</v>
      </c>
      <c r="H184" s="35"/>
      <c r="I184" s="63">
        <f>IF(I182+I183+G184&gt;=25000, 25000-G184, I182+I183)</f>
        <v>0</v>
      </c>
      <c r="J184" s="35"/>
      <c r="K184" s="63">
        <f>IF(K182+K183+I184+G184&gt;=25000, 25000-(I184+G184), K182+K183)</f>
        <v>0</v>
      </c>
      <c r="L184" s="35"/>
      <c r="M184" s="63">
        <f>IF(M182+M183+K184+I184+G184&gt;=25000, 25000-(K184+I184+G184), M182+M183)</f>
        <v>0</v>
      </c>
    </row>
    <row r="185" spans="1:15" x14ac:dyDescent="0.2">
      <c r="A185" s="33" t="s">
        <v>37</v>
      </c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5" x14ac:dyDescent="0.2">
      <c r="E186" s="64" t="s">
        <v>33</v>
      </c>
      <c r="F186" s="26"/>
      <c r="G186" s="32">
        <v>0</v>
      </c>
      <c r="H186" s="26"/>
      <c r="I186" s="32">
        <v>0</v>
      </c>
      <c r="J186" s="26"/>
      <c r="K186" s="32">
        <v>0</v>
      </c>
      <c r="L186" s="26"/>
      <c r="M186" s="32">
        <v>0</v>
      </c>
      <c r="O186" s="26">
        <f>SUM(G186:M186)</f>
        <v>0</v>
      </c>
    </row>
    <row r="187" spans="1:15" x14ac:dyDescent="0.2">
      <c r="E187" s="64" t="s">
        <v>34</v>
      </c>
      <c r="F187" s="26"/>
      <c r="G187" s="26">
        <v>0</v>
      </c>
      <c r="H187" s="26"/>
      <c r="I187" s="26">
        <v>0</v>
      </c>
      <c r="J187" s="26"/>
      <c r="K187" s="26">
        <v>0</v>
      </c>
      <c r="L187" s="26"/>
      <c r="M187" s="26">
        <v>0</v>
      </c>
      <c r="O187" s="26">
        <f>SUM(G187:M187)</f>
        <v>0</v>
      </c>
    </row>
    <row r="188" spans="1:15" x14ac:dyDescent="0.2">
      <c r="E188" s="26"/>
      <c r="F188" s="26"/>
      <c r="G188" s="41">
        <f>IF(G186+G187&gt;=25000,"25,000",G186+G187)</f>
        <v>0</v>
      </c>
      <c r="H188" s="35"/>
      <c r="I188" s="63">
        <f>IF(I186+I187+G188&gt;=25000, 25000-G188, I186+I187)</f>
        <v>0</v>
      </c>
      <c r="J188" s="35"/>
      <c r="K188" s="63">
        <f>IF(K186+K187+I188+G188&gt;=25000, 25000-(I188+G188), K186+K187)</f>
        <v>0</v>
      </c>
      <c r="L188" s="35"/>
      <c r="M188" s="63">
        <f>IF(M186+M187+K188+I188+G188&gt;=25000, 25000-(K188+I188+G188), M186+M187)</f>
        <v>0</v>
      </c>
    </row>
    <row r="189" spans="1:15" x14ac:dyDescent="0.2"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5" x14ac:dyDescent="0.2">
      <c r="A190" s="18" t="s">
        <v>38</v>
      </c>
      <c r="B190" s="18"/>
      <c r="C190" s="18"/>
      <c r="D190" s="18"/>
      <c r="E190" s="5"/>
      <c r="F190" s="5"/>
      <c r="G190" s="5">
        <f>SUM(G174+G178+G182+G186)</f>
        <v>0</v>
      </c>
      <c r="H190" s="5"/>
      <c r="I190" s="5">
        <f>SUM(I174+I178+I182+I186)</f>
        <v>0</v>
      </c>
      <c r="J190" s="5"/>
      <c r="K190" s="5">
        <f>SUM(K174+K178+K182+K186)</f>
        <v>0</v>
      </c>
      <c r="L190" s="5"/>
      <c r="M190" s="5">
        <f>SUM(M174+M178+M182+M186)</f>
        <v>0</v>
      </c>
      <c r="O190" s="5">
        <f>SUM(G190:M190)</f>
        <v>0</v>
      </c>
    </row>
    <row r="191" spans="1:15" x14ac:dyDescent="0.2">
      <c r="A191" s="18" t="s">
        <v>39</v>
      </c>
      <c r="B191" s="18"/>
      <c r="C191" s="18"/>
      <c r="D191" s="18"/>
      <c r="E191" s="5"/>
      <c r="F191" s="5"/>
      <c r="G191" s="5">
        <f>SUM(G175+G179+G183+G187)</f>
        <v>0</v>
      </c>
      <c r="H191" s="5"/>
      <c r="I191" s="5">
        <f>SUM(I175+I179+I183+I187)</f>
        <v>0</v>
      </c>
      <c r="J191" s="5"/>
      <c r="K191" s="5">
        <f>SUM(K175+K179+K183+K187)</f>
        <v>0</v>
      </c>
      <c r="L191" s="5"/>
      <c r="M191" s="5">
        <f>SUM(M175+M179+M183+M187)</f>
        <v>0</v>
      </c>
      <c r="O191" s="5">
        <f>SUM(G191:M191)</f>
        <v>0</v>
      </c>
    </row>
    <row r="192" spans="1:15" x14ac:dyDescent="0.2"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7" ht="18" x14ac:dyDescent="0.25">
      <c r="E193" s="26"/>
      <c r="F193" s="26"/>
      <c r="G193" s="26"/>
      <c r="H193" s="26"/>
      <c r="I193" s="26"/>
      <c r="J193" s="26"/>
      <c r="K193" s="26"/>
      <c r="L193" s="26"/>
      <c r="M193" s="26"/>
      <c r="P193" s="37"/>
      <c r="Q193" s="37"/>
    </row>
    <row r="194" spans="1:17" ht="18" x14ac:dyDescent="0.25">
      <c r="E194" s="26"/>
      <c r="F194" s="26"/>
      <c r="G194" s="26"/>
      <c r="H194" s="26"/>
      <c r="I194" s="26"/>
      <c r="J194" s="26"/>
      <c r="K194" s="26"/>
      <c r="L194" s="26"/>
      <c r="M194" s="26"/>
      <c r="P194" s="37"/>
      <c r="Q194" s="37"/>
    </row>
    <row r="195" spans="1:17" s="37" customFormat="1" ht="18.75" customHeight="1" x14ac:dyDescent="0.25">
      <c r="A195" s="36" t="s">
        <v>40</v>
      </c>
      <c r="E195" s="38"/>
      <c r="F195" s="38"/>
      <c r="G195" s="38">
        <f>SUM(G169+G190+G191)</f>
        <v>0</v>
      </c>
      <c r="H195" s="38"/>
      <c r="I195" s="38">
        <f>SUM(I169+I190+I191)</f>
        <v>0</v>
      </c>
      <c r="J195" s="38"/>
      <c r="K195" s="38">
        <f>SUM(K169+K190+K191)</f>
        <v>0</v>
      </c>
      <c r="L195" s="38"/>
      <c r="M195" s="38">
        <f>SUM(M169+M190+M191)</f>
        <v>0</v>
      </c>
    </row>
    <row r="196" spans="1:17" s="37" customFormat="1" ht="18.75" customHeight="1" x14ac:dyDescent="0.25">
      <c r="A196" s="36" t="s">
        <v>41</v>
      </c>
      <c r="E196" s="38"/>
      <c r="F196" s="38"/>
      <c r="G196" s="6">
        <f>IF(G176&gt;25000,"25000",G176)+IF(G180&gt;25000,"25000",G180)+IF(G184&gt;25000,"25000",G184)+IF(G188&gt;25000,"25000",G188)+G170</f>
        <v>0</v>
      </c>
      <c r="H196" s="38"/>
      <c r="I196" s="6">
        <f>IF(I176&gt;25000,"25000",I176)+IF(I180&gt;25000,"25000",I180)+IF(I184&gt;25000,"25000",I184)+IF(I188&gt;25000,"25000",I188)+I170</f>
        <v>0</v>
      </c>
      <c r="J196" s="38"/>
      <c r="K196" s="6">
        <f>IF(K176&gt;25000,"25000",K176)+IF(K180&gt;25000,"25000",K180)+IF(K184&gt;25000,"25000",K184)+IF(K188&gt;25000,"25000",K188)+K170</f>
        <v>0</v>
      </c>
      <c r="L196" s="38"/>
      <c r="M196" s="6">
        <f>IF(M176&gt;25000,"25000",M176)+IF(M180&gt;25000,"25000",M180)+IF(M184&gt;25000,"25000",M184)+IF(M188&gt;25000,"25000",M188)+M170</f>
        <v>0</v>
      </c>
    </row>
    <row r="197" spans="1:17" s="37" customFormat="1" ht="18.75" customHeight="1" x14ac:dyDescent="0.25">
      <c r="A197" s="36" t="s">
        <v>42</v>
      </c>
      <c r="E197" s="38"/>
      <c r="F197" s="38"/>
      <c r="G197" s="7">
        <f>ROUND(+G196*$C$13,0)</f>
        <v>0</v>
      </c>
      <c r="H197" s="38"/>
      <c r="I197" s="7">
        <f>ROUND(+I196*$C$13,0)</f>
        <v>0</v>
      </c>
      <c r="J197" s="38"/>
      <c r="K197" s="7">
        <f>ROUND(+K196*$C$13,0)</f>
        <v>0</v>
      </c>
      <c r="L197" s="38"/>
      <c r="M197" s="7">
        <f>ROUND(+M196*$C$13,0)</f>
        <v>0</v>
      </c>
      <c r="P197" s="19"/>
      <c r="Q197" s="19"/>
    </row>
    <row r="198" spans="1:17" s="37" customFormat="1" ht="18.75" customHeight="1" x14ac:dyDescent="0.25">
      <c r="A198" s="36" t="s">
        <v>43</v>
      </c>
      <c r="E198" s="38"/>
      <c r="F198" s="38"/>
      <c r="G198" s="38">
        <f>SUM(G195+G197)</f>
        <v>0</v>
      </c>
      <c r="H198" s="38"/>
      <c r="I198" s="38">
        <f>SUM(I195+I197)</f>
        <v>0</v>
      </c>
      <c r="J198" s="38"/>
      <c r="K198" s="38">
        <f>SUM(K195+K197)</f>
        <v>0</v>
      </c>
      <c r="L198" s="38"/>
      <c r="M198" s="38">
        <f>SUM(M195+M197)</f>
        <v>0</v>
      </c>
      <c r="P198" s="19"/>
      <c r="Q198" s="19"/>
    </row>
    <row r="201" spans="1:17" ht="13.5" thickBot="1" x14ac:dyDescent="0.25"/>
    <row r="202" spans="1:17" ht="18" x14ac:dyDescent="0.25">
      <c r="A202" s="8" t="s">
        <v>81</v>
      </c>
      <c r="B202" s="9"/>
      <c r="C202" s="10">
        <f>SUM(G195+I195+K195+M195)</f>
        <v>0</v>
      </c>
    </row>
    <row r="203" spans="1:17" ht="18" x14ac:dyDescent="0.25">
      <c r="A203" s="11" t="s">
        <v>82</v>
      </c>
      <c r="B203" s="12"/>
      <c r="C203" s="13">
        <f>SUM(G196+I196+K196+M196)</f>
        <v>0</v>
      </c>
    </row>
    <row r="204" spans="1:17" ht="18" x14ac:dyDescent="0.25">
      <c r="A204" s="11" t="s">
        <v>83</v>
      </c>
      <c r="B204" s="12"/>
      <c r="C204" s="13">
        <f>SUM(G197+I197+K197+M197)</f>
        <v>0</v>
      </c>
    </row>
    <row r="205" spans="1:17" ht="18.75" thickBot="1" x14ac:dyDescent="0.3">
      <c r="A205" s="14" t="s">
        <v>84</v>
      </c>
      <c r="B205" s="15"/>
      <c r="C205" s="16">
        <f>(C202+C204)</f>
        <v>0</v>
      </c>
    </row>
    <row r="207" spans="1:17" x14ac:dyDescent="0.2">
      <c r="A207" s="19" t="s">
        <v>123</v>
      </c>
    </row>
    <row r="208" spans="1:17" x14ac:dyDescent="0.2">
      <c r="A208" s="19" t="s">
        <v>49</v>
      </c>
    </row>
    <row r="209" spans="1:15" x14ac:dyDescent="0.2">
      <c r="A209" s="19" t="s">
        <v>50</v>
      </c>
    </row>
    <row r="211" spans="1:15" ht="18" x14ac:dyDescent="0.25">
      <c r="A211" s="47" t="s">
        <v>62</v>
      </c>
      <c r="B211" s="48"/>
    </row>
    <row r="212" spans="1:15" x14ac:dyDescent="0.2">
      <c r="G212" s="20" t="s">
        <v>73</v>
      </c>
      <c r="I212" s="20" t="s">
        <v>67</v>
      </c>
      <c r="K212" s="20" t="s">
        <v>75</v>
      </c>
      <c r="M212" s="20" t="s">
        <v>80</v>
      </c>
      <c r="O212" s="20" t="s">
        <v>74</v>
      </c>
    </row>
    <row r="213" spans="1:15" x14ac:dyDescent="0.2">
      <c r="G213" s="50">
        <f>G169+G190</f>
        <v>0</v>
      </c>
      <c r="I213" s="50">
        <f>I169+I190</f>
        <v>0</v>
      </c>
      <c r="K213" s="50">
        <f>K169+K190</f>
        <v>0</v>
      </c>
      <c r="M213" s="50">
        <f>M169+M190</f>
        <v>0</v>
      </c>
      <c r="O213" s="50">
        <f>SUM(G213:M213)</f>
        <v>0</v>
      </c>
    </row>
    <row r="214" spans="1:15" x14ac:dyDescent="0.2">
      <c r="A214" s="18" t="s">
        <v>63</v>
      </c>
      <c r="G214" s="5">
        <f>IF(G213&gt;=250000,G213,IF(MOD(G213,25000)=0,G213,(ROUNDDOWN(G213/25000,0)+1)*25000))</f>
        <v>0</v>
      </c>
      <c r="H214" s="26"/>
      <c r="I214" s="5">
        <f>IF(I213&gt;=250000,I213,IF(MOD(I213,25000)=0,I213,(ROUNDDOWN(I213/25000,0)+1)*25000))</f>
        <v>0</v>
      </c>
      <c r="J214" s="26"/>
      <c r="K214" s="5">
        <f>IF(K213&gt;=250000,K213,IF(MOD(K213,25000)=0,K213,(ROUNDDOWN(K213/25000,0)+1)*25000))</f>
        <v>0</v>
      </c>
      <c r="M214" s="5">
        <f>IF(M213&gt;=250000,M213,IF(MOD(M213,25000)=0,M213,(ROUNDDOWN(M213/25000,0)+1)*25000))</f>
        <v>0</v>
      </c>
      <c r="O214" s="5">
        <f>SUM(G214:M214)</f>
        <v>0</v>
      </c>
    </row>
    <row r="215" spans="1:15" x14ac:dyDescent="0.2">
      <c r="A215" s="19" t="s">
        <v>61</v>
      </c>
      <c r="G215" s="26">
        <f>G191</f>
        <v>0</v>
      </c>
      <c r="H215" s="26"/>
      <c r="I215" s="26">
        <f>I191</f>
        <v>0</v>
      </c>
      <c r="J215" s="26"/>
      <c r="K215" s="26">
        <f>K191</f>
        <v>0</v>
      </c>
      <c r="M215" s="26">
        <f>M191</f>
        <v>0</v>
      </c>
      <c r="O215" s="26">
        <f>SUM(G215:M215)</f>
        <v>0</v>
      </c>
    </row>
    <row r="216" spans="1:15" x14ac:dyDescent="0.2">
      <c r="A216" s="18" t="s">
        <v>60</v>
      </c>
      <c r="G216" s="5">
        <f>SUM(G214:G215)</f>
        <v>0</v>
      </c>
      <c r="H216" s="26"/>
      <c r="I216" s="5">
        <f>SUM(I214:I215)</f>
        <v>0</v>
      </c>
      <c r="J216" s="26"/>
      <c r="K216" s="5">
        <f>SUM(K214:K215)</f>
        <v>0</v>
      </c>
      <c r="M216" s="5">
        <f>SUM(M214:M215)</f>
        <v>0</v>
      </c>
      <c r="O216" s="5">
        <f>SUM(G216:M216)</f>
        <v>0</v>
      </c>
    </row>
    <row r="218" spans="1:15" x14ac:dyDescent="0.2">
      <c r="A218" s="19" t="s">
        <v>41</v>
      </c>
      <c r="G218" s="26">
        <f>G216-(G190+G191)+IF(G176&gt;25000,"25000",G176)+IF(G180&gt;25000,"25000",G180)+IF(G184&gt;25000,"25000",G184)+IF(G188&gt;25000,"25000",G188)-G166-G164</f>
        <v>0</v>
      </c>
      <c r="I218" s="26">
        <f>I216-(I190+I191)+IF(I176&gt;25000,"25000",I176)+IF(I180&gt;25000,"25000",I180)+IF(I184&gt;25000,"25000",I184)+IF(I188&gt;25000,"25000",I188)-I164-I166</f>
        <v>0</v>
      </c>
      <c r="K218" s="26">
        <f>K216-(K190+K191)+IF(K176&gt;25000,"25000",K176)+IF(K180&gt;25000,"25000",K180)+IF(K184&gt;25000,"25000",K184)+IF(K188&gt;25000,"25000",K188)-K164-K166</f>
        <v>0</v>
      </c>
      <c r="M218" s="26">
        <f>M216-(M190+M191)+IF(M176&gt;25000,"25000",M176)+IF(M180&gt;25000,"25000",M180)+IF(M184&gt;25000,"25000",M184)+IF(M188&gt;25000,"25000",M188)-M164-M166</f>
        <v>0</v>
      </c>
      <c r="O218" s="5">
        <f>SUM(G218:M218)</f>
        <v>0</v>
      </c>
    </row>
    <row r="219" spans="1:15" x14ac:dyDescent="0.2">
      <c r="A219" s="19" t="s">
        <v>42</v>
      </c>
      <c r="G219" s="26">
        <f>ROUND(+G218*$C$13,0)</f>
        <v>0</v>
      </c>
      <c r="I219" s="26">
        <f>ROUND(+I218*$C$13,0)</f>
        <v>0</v>
      </c>
      <c r="K219" s="26">
        <f>ROUND(+K218*$C$13,0)</f>
        <v>0</v>
      </c>
      <c r="M219" s="26">
        <f>ROUND(+M218*$C$13,0)</f>
        <v>0</v>
      </c>
      <c r="O219" s="26">
        <f>SUM(G219:M219)</f>
        <v>0</v>
      </c>
    </row>
    <row r="220" spans="1:15" x14ac:dyDescent="0.2">
      <c r="A220" s="18" t="s">
        <v>43</v>
      </c>
      <c r="G220" s="5">
        <f>G216+G219</f>
        <v>0</v>
      </c>
      <c r="I220" s="5">
        <f>I216+I219</f>
        <v>0</v>
      </c>
      <c r="K220" s="5">
        <f>K216+K219</f>
        <v>0</v>
      </c>
      <c r="M220" s="5">
        <f>M216+M219</f>
        <v>0</v>
      </c>
      <c r="O220" s="5">
        <f>SUM(G220:M220)</f>
        <v>0</v>
      </c>
    </row>
    <row r="224" spans="1:15" x14ac:dyDescent="0.2">
      <c r="A224" s="18" t="s">
        <v>64</v>
      </c>
    </row>
  </sheetData>
  <phoneticPr fontId="0" type="noConversion"/>
  <dataValidations count="1">
    <dataValidation type="list" allowBlank="1" showInputMessage="1" showErrorMessage="1" promptTitle="F &amp; A Rates" prompt="Select the corresponding rate from the downdrop list" sqref="C13" xr:uid="{FCD0C25F-C264-44B8-AF80-3E47FC0E88C3}">
      <formula1>$P$8:$P$22</formula1>
    </dataValidation>
  </dataValidations>
  <pageMargins left="0.25" right="0.25" top="0.5" bottom="0.5" header="0.5" footer="0.5"/>
  <pageSetup scale="67" fitToHeight="3" orientation="portrait" r:id="rId1"/>
  <headerFooter alignWithMargins="0">
    <oddFooter>&amp;Rv. 9-24-2019</oddFooter>
  </headerFooter>
  <rowBreaks count="1" manualBreakCount="1">
    <brk id="17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24"/>
  <sheetViews>
    <sheetView zoomScaleNormal="100" workbookViewId="0"/>
  </sheetViews>
  <sheetFormatPr defaultColWidth="9.140625" defaultRowHeight="12.75" x14ac:dyDescent="0.2"/>
  <cols>
    <col min="1" max="1" width="37.28515625" style="19" customWidth="1"/>
    <col min="2" max="2" width="2.28515625" style="19" customWidth="1"/>
    <col min="3" max="3" width="13.5703125" style="19" customWidth="1"/>
    <col min="4" max="4" width="2.28515625" style="19" customWidth="1"/>
    <col min="5" max="5" width="12.5703125" style="19" customWidth="1"/>
    <col min="6" max="6" width="2.28515625" style="19" customWidth="1"/>
    <col min="7" max="7" width="14.140625" style="19" customWidth="1"/>
    <col min="8" max="8" width="2.28515625" style="19" customWidth="1"/>
    <col min="9" max="9" width="14.140625" style="19" customWidth="1"/>
    <col min="10" max="10" width="2.28515625" style="19" customWidth="1"/>
    <col min="11" max="11" width="14.140625" style="19" customWidth="1"/>
    <col min="12" max="12" width="2.28515625" style="19" customWidth="1"/>
    <col min="13" max="13" width="15.5703125" style="19" customWidth="1"/>
    <col min="14" max="14" width="2.28515625" style="19" customWidth="1"/>
    <col min="15" max="15" width="14.140625" style="19" customWidth="1"/>
    <col min="16" max="16" width="2.28515625" style="19" customWidth="1"/>
    <col min="17" max="17" width="11.7109375" style="19" customWidth="1"/>
    <col min="18" max="18" width="40.5703125" style="19" customWidth="1"/>
    <col min="19" max="19" width="10.85546875" style="19" customWidth="1"/>
    <col min="20" max="16384" width="9.140625" style="19"/>
  </cols>
  <sheetData>
    <row r="1" spans="1:19" ht="29.25" customHeight="1" x14ac:dyDescent="0.35">
      <c r="A1" s="40" t="s">
        <v>85</v>
      </c>
      <c r="I1" s="53"/>
      <c r="R1" s="66" t="s">
        <v>124</v>
      </c>
      <c r="S1" s="67"/>
    </row>
    <row r="2" spans="1:19" ht="18" customHeight="1" x14ac:dyDescent="0.25">
      <c r="A2" s="37" t="s">
        <v>48</v>
      </c>
      <c r="R2" s="68" t="s">
        <v>116</v>
      </c>
      <c r="S2" s="69">
        <v>0.40300000000000002</v>
      </c>
    </row>
    <row r="3" spans="1:19" x14ac:dyDescent="0.2">
      <c r="A3" s="17" t="s">
        <v>51</v>
      </c>
      <c r="R3" s="68" t="s">
        <v>112</v>
      </c>
      <c r="S3" s="69">
        <v>0.19800000000000001</v>
      </c>
    </row>
    <row r="4" spans="1:19" x14ac:dyDescent="0.2">
      <c r="R4" s="68" t="s">
        <v>91</v>
      </c>
      <c r="S4" s="69">
        <v>8.3000000000000004E-2</v>
      </c>
    </row>
    <row r="5" spans="1:19" x14ac:dyDescent="0.2">
      <c r="R5" s="68" t="s">
        <v>92</v>
      </c>
      <c r="S5" s="69">
        <v>0</v>
      </c>
    </row>
    <row r="6" spans="1:19" ht="15" x14ac:dyDescent="0.2">
      <c r="M6" s="65">
        <f>(Q213/5)</f>
        <v>0</v>
      </c>
      <c r="R6" s="70"/>
      <c r="S6" s="71"/>
    </row>
    <row r="7" spans="1:19" ht="31.5" x14ac:dyDescent="0.35">
      <c r="G7" s="39" t="s">
        <v>44</v>
      </c>
      <c r="H7" s="54"/>
      <c r="I7" s="55"/>
      <c r="J7" s="54"/>
      <c r="K7" s="39"/>
      <c r="L7" s="54"/>
      <c r="M7" s="51">
        <f>IF(M6&gt;=250000,M6,IF(MOD(M6,25000)=0,M6,(ROUNDDOWN(M6/25000,0)+1)*25000))</f>
        <v>0</v>
      </c>
      <c r="R7" s="72" t="s">
        <v>93</v>
      </c>
      <c r="S7" s="71"/>
    </row>
    <row r="8" spans="1:19" ht="22.5" x14ac:dyDescent="0.2">
      <c r="A8" s="42" t="s">
        <v>26</v>
      </c>
      <c r="B8" s="43"/>
      <c r="C8" s="44">
        <v>0.02</v>
      </c>
      <c r="D8" s="42"/>
      <c r="E8" s="42"/>
      <c r="F8" s="42"/>
      <c r="G8" s="45" t="s">
        <v>45</v>
      </c>
      <c r="H8" s="56"/>
      <c r="I8" s="45"/>
      <c r="J8" s="56"/>
      <c r="K8" s="45"/>
      <c r="L8" s="56"/>
      <c r="M8" s="45"/>
      <c r="R8" s="68"/>
      <c r="S8" s="73" t="s">
        <v>113</v>
      </c>
    </row>
    <row r="9" spans="1:19" ht="15" x14ac:dyDescent="0.2">
      <c r="A9" s="42" t="s">
        <v>15</v>
      </c>
      <c r="B9" s="42"/>
      <c r="C9" s="46">
        <v>0.02</v>
      </c>
      <c r="D9" s="42"/>
      <c r="E9" s="42"/>
      <c r="F9" s="42"/>
      <c r="G9" s="45" t="s">
        <v>46</v>
      </c>
      <c r="H9" s="56"/>
      <c r="I9" s="45"/>
      <c r="J9" s="56"/>
      <c r="K9" s="45"/>
      <c r="L9" s="56"/>
      <c r="M9" s="45"/>
      <c r="R9" s="68" t="s">
        <v>94</v>
      </c>
      <c r="S9" s="69">
        <v>0.55249999999999999</v>
      </c>
    </row>
    <row r="10" spans="1:19" s="42" customFormat="1" ht="15" x14ac:dyDescent="0.2">
      <c r="A10" s="42" t="s">
        <v>117</v>
      </c>
      <c r="C10" s="78">
        <v>0.40300000000000002</v>
      </c>
      <c r="G10" s="45" t="s">
        <v>47</v>
      </c>
      <c r="H10" s="56"/>
      <c r="I10" s="45"/>
      <c r="J10" s="56"/>
      <c r="K10" s="45"/>
      <c r="L10" s="56"/>
      <c r="M10" s="45"/>
      <c r="R10" s="68" t="s">
        <v>95</v>
      </c>
      <c r="S10" s="69">
        <v>0.26</v>
      </c>
    </row>
    <row r="11" spans="1:19" s="42" customFormat="1" ht="15" x14ac:dyDescent="0.2">
      <c r="A11" s="42" t="s">
        <v>114</v>
      </c>
      <c r="C11" s="46">
        <v>0.19800000000000001</v>
      </c>
      <c r="R11" s="68" t="s">
        <v>96</v>
      </c>
      <c r="S11" s="69">
        <v>0.47</v>
      </c>
    </row>
    <row r="12" spans="1:19" s="42" customFormat="1" ht="15" x14ac:dyDescent="0.2">
      <c r="A12" s="42" t="s">
        <v>11</v>
      </c>
      <c r="C12" s="46">
        <v>8.3000000000000004E-2</v>
      </c>
      <c r="R12" s="68" t="s">
        <v>97</v>
      </c>
      <c r="S12" s="69">
        <v>0.26</v>
      </c>
    </row>
    <row r="13" spans="1:19" s="42" customFormat="1" ht="15" x14ac:dyDescent="0.2">
      <c r="A13" s="42" t="s">
        <v>12</v>
      </c>
      <c r="C13" s="44">
        <v>0.55249999999999999</v>
      </c>
      <c r="R13" s="68" t="s">
        <v>98</v>
      </c>
      <c r="S13" s="69">
        <v>0.38</v>
      </c>
    </row>
    <row r="14" spans="1:19" s="42" customFormat="1" ht="15" x14ac:dyDescent="0.2">
      <c r="R14" s="68" t="s">
        <v>99</v>
      </c>
      <c r="S14" s="69">
        <v>0.26</v>
      </c>
    </row>
    <row r="15" spans="1:19" s="42" customFormat="1" ht="15" x14ac:dyDescent="0.2">
      <c r="A15" s="81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19"/>
      <c r="Q15" s="19"/>
      <c r="R15" s="68"/>
      <c r="S15" s="69"/>
    </row>
    <row r="16" spans="1:19" ht="22.5" x14ac:dyDescent="0.2">
      <c r="A16" s="18" t="s">
        <v>0</v>
      </c>
      <c r="B16" s="18"/>
      <c r="R16" s="79"/>
      <c r="S16" s="80" t="s">
        <v>104</v>
      </c>
    </row>
    <row r="17" spans="1:19" x14ac:dyDescent="0.2">
      <c r="A17" s="20" t="s">
        <v>118</v>
      </c>
      <c r="B17" s="20"/>
      <c r="R17" s="75" t="s">
        <v>105</v>
      </c>
      <c r="S17" s="76">
        <v>0.55000000000000004</v>
      </c>
    </row>
    <row r="18" spans="1:19" x14ac:dyDescent="0.2">
      <c r="A18" s="21" t="s">
        <v>2</v>
      </c>
      <c r="B18" s="22"/>
      <c r="C18" s="21" t="s">
        <v>3</v>
      </c>
      <c r="D18" s="22"/>
      <c r="E18" s="21" t="s">
        <v>1</v>
      </c>
      <c r="G18" s="23" t="s">
        <v>4</v>
      </c>
      <c r="I18" s="23" t="s">
        <v>67</v>
      </c>
      <c r="K18" s="23" t="s">
        <v>75</v>
      </c>
      <c r="M18" s="23" t="s">
        <v>80</v>
      </c>
      <c r="O18" s="23" t="s">
        <v>86</v>
      </c>
      <c r="R18" s="75" t="s">
        <v>106</v>
      </c>
      <c r="S18" s="69">
        <v>0.3</v>
      </c>
    </row>
    <row r="19" spans="1:19" x14ac:dyDescent="0.2">
      <c r="C19" s="57">
        <v>0</v>
      </c>
      <c r="E19" s="58">
        <v>0</v>
      </c>
      <c r="F19" s="26"/>
      <c r="G19" s="59">
        <f t="shared" ref="G19:G28" si="0">C19*E19</f>
        <v>0</v>
      </c>
      <c r="H19" s="26"/>
      <c r="I19" s="59">
        <f t="shared" ref="I19:I28" si="1">ROUND(SUM(G19+(G19*$C$9)),0)</f>
        <v>0</v>
      </c>
      <c r="J19" s="26"/>
      <c r="K19" s="59">
        <f t="shared" ref="K19:K28" si="2">ROUND(SUM(I19+(I19*$C$9)),0)</f>
        <v>0</v>
      </c>
      <c r="L19" s="26"/>
      <c r="M19" s="59">
        <f t="shared" ref="M19:M28" si="3">ROUND(SUM(K19+(K19*$C$9)),0)</f>
        <v>0</v>
      </c>
      <c r="N19" s="26"/>
      <c r="O19" s="59">
        <f t="shared" ref="O19:O28" si="4">ROUND(SUM(M19+(M19*$C$9)),0)</f>
        <v>0</v>
      </c>
      <c r="R19" s="75" t="s">
        <v>107</v>
      </c>
      <c r="S19" s="69">
        <v>0.2</v>
      </c>
    </row>
    <row r="20" spans="1:19" x14ac:dyDescent="0.2">
      <c r="C20" s="57">
        <v>0</v>
      </c>
      <c r="E20" s="58">
        <v>0</v>
      </c>
      <c r="F20" s="26"/>
      <c r="G20" s="59">
        <f t="shared" si="0"/>
        <v>0</v>
      </c>
      <c r="H20" s="26"/>
      <c r="I20" s="59">
        <f t="shared" si="1"/>
        <v>0</v>
      </c>
      <c r="J20" s="26"/>
      <c r="K20" s="59">
        <f t="shared" si="2"/>
        <v>0</v>
      </c>
      <c r="L20" s="26"/>
      <c r="M20" s="59">
        <f t="shared" si="3"/>
        <v>0</v>
      </c>
      <c r="N20" s="26"/>
      <c r="O20" s="59">
        <f t="shared" si="4"/>
        <v>0</v>
      </c>
      <c r="R20" s="75" t="s">
        <v>108</v>
      </c>
      <c r="S20" s="69">
        <v>0.1</v>
      </c>
    </row>
    <row r="21" spans="1:19" x14ac:dyDescent="0.2">
      <c r="C21" s="57">
        <v>0</v>
      </c>
      <c r="E21" s="58">
        <v>0</v>
      </c>
      <c r="F21" s="26"/>
      <c r="G21" s="59">
        <f t="shared" si="0"/>
        <v>0</v>
      </c>
      <c r="H21" s="26"/>
      <c r="I21" s="59">
        <f t="shared" si="1"/>
        <v>0</v>
      </c>
      <c r="J21" s="26"/>
      <c r="K21" s="59">
        <f t="shared" si="2"/>
        <v>0</v>
      </c>
      <c r="L21" s="26"/>
      <c r="M21" s="59">
        <f t="shared" si="3"/>
        <v>0</v>
      </c>
      <c r="N21" s="26"/>
      <c r="O21" s="59">
        <f t="shared" si="4"/>
        <v>0</v>
      </c>
      <c r="R21" s="75" t="s">
        <v>109</v>
      </c>
      <c r="S21" s="69">
        <v>0.08</v>
      </c>
    </row>
    <row r="22" spans="1:19" x14ac:dyDescent="0.2">
      <c r="C22" s="57">
        <v>0</v>
      </c>
      <c r="E22" s="58">
        <v>0</v>
      </c>
      <c r="F22" s="26"/>
      <c r="G22" s="59">
        <f t="shared" si="0"/>
        <v>0</v>
      </c>
      <c r="H22" s="26"/>
      <c r="I22" s="59">
        <f t="shared" si="1"/>
        <v>0</v>
      </c>
      <c r="J22" s="26"/>
      <c r="K22" s="59">
        <f t="shared" si="2"/>
        <v>0</v>
      </c>
      <c r="L22" s="26"/>
      <c r="M22" s="59">
        <f t="shared" si="3"/>
        <v>0</v>
      </c>
      <c r="N22" s="26"/>
      <c r="O22" s="59">
        <f t="shared" si="4"/>
        <v>0</v>
      </c>
      <c r="R22" s="75" t="s">
        <v>110</v>
      </c>
      <c r="S22" s="69">
        <v>0.05</v>
      </c>
    </row>
    <row r="23" spans="1:19" x14ac:dyDescent="0.2">
      <c r="C23" s="57">
        <v>0</v>
      </c>
      <c r="E23" s="58">
        <v>0</v>
      </c>
      <c r="F23" s="26"/>
      <c r="G23" s="59">
        <f t="shared" si="0"/>
        <v>0</v>
      </c>
      <c r="H23" s="26"/>
      <c r="I23" s="59">
        <f t="shared" si="1"/>
        <v>0</v>
      </c>
      <c r="J23" s="26"/>
      <c r="K23" s="59">
        <f t="shared" si="2"/>
        <v>0</v>
      </c>
      <c r="L23" s="26"/>
      <c r="M23" s="59">
        <f t="shared" si="3"/>
        <v>0</v>
      </c>
      <c r="N23" s="26"/>
      <c r="O23" s="59">
        <f t="shared" si="4"/>
        <v>0</v>
      </c>
      <c r="R23" s="77" t="s">
        <v>111</v>
      </c>
      <c r="S23" s="74">
        <v>0</v>
      </c>
    </row>
    <row r="24" spans="1:19" x14ac:dyDescent="0.2">
      <c r="C24" s="57">
        <v>0</v>
      </c>
      <c r="E24" s="58">
        <v>0</v>
      </c>
      <c r="F24" s="26"/>
      <c r="G24" s="59">
        <f t="shared" si="0"/>
        <v>0</v>
      </c>
      <c r="H24" s="26"/>
      <c r="I24" s="59">
        <f t="shared" si="1"/>
        <v>0</v>
      </c>
      <c r="J24" s="26"/>
      <c r="K24" s="59">
        <f t="shared" si="2"/>
        <v>0</v>
      </c>
      <c r="L24" s="26"/>
      <c r="M24" s="59">
        <f t="shared" si="3"/>
        <v>0</v>
      </c>
      <c r="N24" s="26"/>
      <c r="O24" s="59">
        <f t="shared" si="4"/>
        <v>0</v>
      </c>
    </row>
    <row r="25" spans="1:19" x14ac:dyDescent="0.2">
      <c r="C25" s="57">
        <v>0</v>
      </c>
      <c r="E25" s="58">
        <v>0</v>
      </c>
      <c r="F25" s="26"/>
      <c r="G25" s="59">
        <f t="shared" si="0"/>
        <v>0</v>
      </c>
      <c r="H25" s="26"/>
      <c r="I25" s="59">
        <f t="shared" si="1"/>
        <v>0</v>
      </c>
      <c r="J25" s="26"/>
      <c r="K25" s="59">
        <f t="shared" si="2"/>
        <v>0</v>
      </c>
      <c r="L25" s="26"/>
      <c r="M25" s="59">
        <f t="shared" si="3"/>
        <v>0</v>
      </c>
      <c r="N25" s="26"/>
      <c r="O25" s="59">
        <f t="shared" si="4"/>
        <v>0</v>
      </c>
    </row>
    <row r="26" spans="1:19" x14ac:dyDescent="0.2">
      <c r="C26" s="57">
        <v>0</v>
      </c>
      <c r="E26" s="58">
        <v>0</v>
      </c>
      <c r="F26" s="26"/>
      <c r="G26" s="59">
        <f t="shared" si="0"/>
        <v>0</v>
      </c>
      <c r="H26" s="26"/>
      <c r="I26" s="59">
        <f t="shared" si="1"/>
        <v>0</v>
      </c>
      <c r="J26" s="26"/>
      <c r="K26" s="59">
        <f t="shared" si="2"/>
        <v>0</v>
      </c>
      <c r="L26" s="26"/>
      <c r="M26" s="59">
        <f t="shared" si="3"/>
        <v>0</v>
      </c>
      <c r="N26" s="26"/>
      <c r="O26" s="59">
        <f t="shared" si="4"/>
        <v>0</v>
      </c>
    </row>
    <row r="27" spans="1:19" x14ac:dyDescent="0.2">
      <c r="C27" s="57">
        <v>0</v>
      </c>
      <c r="E27" s="58">
        <v>0</v>
      </c>
      <c r="F27" s="26"/>
      <c r="G27" s="59">
        <f t="shared" si="0"/>
        <v>0</v>
      </c>
      <c r="H27" s="26"/>
      <c r="I27" s="59">
        <f t="shared" si="1"/>
        <v>0</v>
      </c>
      <c r="J27" s="26"/>
      <c r="K27" s="59">
        <f t="shared" si="2"/>
        <v>0</v>
      </c>
      <c r="L27" s="26"/>
      <c r="M27" s="59">
        <f t="shared" si="3"/>
        <v>0</v>
      </c>
      <c r="N27" s="26"/>
      <c r="O27" s="59">
        <f t="shared" si="4"/>
        <v>0</v>
      </c>
    </row>
    <row r="28" spans="1:19" x14ac:dyDescent="0.2">
      <c r="C28" s="60">
        <v>0</v>
      </c>
      <c r="E28" s="61">
        <v>0</v>
      </c>
      <c r="F28" s="26"/>
      <c r="G28" s="62">
        <f t="shared" si="0"/>
        <v>0</v>
      </c>
      <c r="H28" s="26"/>
      <c r="I28" s="62">
        <f t="shared" si="1"/>
        <v>0</v>
      </c>
      <c r="J28" s="26"/>
      <c r="K28" s="62">
        <f t="shared" si="2"/>
        <v>0</v>
      </c>
      <c r="L28" s="26"/>
      <c r="M28" s="62">
        <f t="shared" si="3"/>
        <v>0</v>
      </c>
      <c r="N28" s="26"/>
      <c r="O28" s="62">
        <f t="shared" si="4"/>
        <v>0</v>
      </c>
    </row>
    <row r="29" spans="1:19" x14ac:dyDescent="0.2">
      <c r="A29" s="20" t="s">
        <v>5</v>
      </c>
      <c r="E29" s="26"/>
      <c r="F29" s="26"/>
      <c r="G29" s="29">
        <f>SUM(G19:G28)</f>
        <v>0</v>
      </c>
      <c r="H29" s="29"/>
      <c r="I29" s="29">
        <f>SUM(I19:I28)</f>
        <v>0</v>
      </c>
      <c r="J29" s="29"/>
      <c r="K29" s="29">
        <f>SUM(K19:K28)</f>
        <v>0</v>
      </c>
      <c r="L29" s="29"/>
      <c r="M29" s="29">
        <f>SUM(M19:M28)</f>
        <v>0</v>
      </c>
      <c r="N29" s="29"/>
      <c r="O29" s="29">
        <f>SUM(O19:O28)</f>
        <v>0</v>
      </c>
    </row>
    <row r="30" spans="1:19" x14ac:dyDescent="0.2">
      <c r="A30" s="20"/>
      <c r="E30" s="26"/>
      <c r="F30" s="26"/>
      <c r="G30" s="29"/>
      <c r="H30" s="29"/>
      <c r="I30" s="29"/>
      <c r="J30" s="29"/>
      <c r="K30" s="29"/>
      <c r="L30" s="29"/>
      <c r="M30" s="29"/>
      <c r="N30" s="29"/>
      <c r="O30" s="29"/>
    </row>
    <row r="32" spans="1:19" x14ac:dyDescent="0.2">
      <c r="A32" s="20" t="s">
        <v>65</v>
      </c>
      <c r="B32" s="20"/>
    </row>
    <row r="33" spans="1:15" x14ac:dyDescent="0.2">
      <c r="A33" s="21" t="s">
        <v>2</v>
      </c>
      <c r="C33" s="21" t="s">
        <v>3</v>
      </c>
      <c r="E33" s="21" t="s">
        <v>1</v>
      </c>
      <c r="G33" s="23" t="s">
        <v>4</v>
      </c>
      <c r="I33" s="23" t="s">
        <v>67</v>
      </c>
      <c r="K33" s="23" t="s">
        <v>75</v>
      </c>
      <c r="M33" s="23" t="s">
        <v>80</v>
      </c>
      <c r="O33" s="23" t="s">
        <v>86</v>
      </c>
    </row>
    <row r="34" spans="1:15" x14ac:dyDescent="0.2">
      <c r="C34" s="57">
        <v>0</v>
      </c>
      <c r="D34" s="26"/>
      <c r="E34" s="58">
        <v>0</v>
      </c>
      <c r="F34" s="26"/>
      <c r="G34" s="59">
        <f t="shared" ref="G34:G43" si="5">C34*E34</f>
        <v>0</v>
      </c>
      <c r="H34" s="26"/>
      <c r="I34" s="59">
        <f t="shared" ref="I34:I43" si="6">ROUND(SUM(G34+(G34*$C$9)),0)</f>
        <v>0</v>
      </c>
      <c r="J34" s="26"/>
      <c r="K34" s="59">
        <f t="shared" ref="K34:K43" si="7">ROUND(SUM(I34+(I34*$C$9)),0)</f>
        <v>0</v>
      </c>
      <c r="L34" s="26"/>
      <c r="M34" s="59">
        <f t="shared" ref="M34:M43" si="8">ROUND(SUM(K34+(K34*$C$9)),0)</f>
        <v>0</v>
      </c>
      <c r="N34" s="26"/>
      <c r="O34" s="59">
        <f t="shared" ref="O34:O43" si="9">ROUND(SUM(M34+(M34*$C$9)),0)</f>
        <v>0</v>
      </c>
    </row>
    <row r="35" spans="1:15" x14ac:dyDescent="0.2">
      <c r="C35" s="57">
        <v>0</v>
      </c>
      <c r="D35" s="26"/>
      <c r="E35" s="58">
        <v>0</v>
      </c>
      <c r="F35" s="26"/>
      <c r="G35" s="59">
        <f t="shared" si="5"/>
        <v>0</v>
      </c>
      <c r="H35" s="26"/>
      <c r="I35" s="59">
        <f t="shared" si="6"/>
        <v>0</v>
      </c>
      <c r="J35" s="26"/>
      <c r="K35" s="59">
        <f t="shared" si="7"/>
        <v>0</v>
      </c>
      <c r="L35" s="26"/>
      <c r="M35" s="59">
        <f t="shared" si="8"/>
        <v>0</v>
      </c>
      <c r="N35" s="26"/>
      <c r="O35" s="59">
        <f t="shared" si="9"/>
        <v>0</v>
      </c>
    </row>
    <row r="36" spans="1:15" x14ac:dyDescent="0.2">
      <c r="C36" s="57">
        <v>0</v>
      </c>
      <c r="D36" s="26"/>
      <c r="E36" s="58">
        <v>0</v>
      </c>
      <c r="F36" s="26"/>
      <c r="G36" s="59">
        <f t="shared" si="5"/>
        <v>0</v>
      </c>
      <c r="H36" s="26"/>
      <c r="I36" s="59">
        <f t="shared" si="6"/>
        <v>0</v>
      </c>
      <c r="J36" s="26"/>
      <c r="K36" s="59">
        <f t="shared" si="7"/>
        <v>0</v>
      </c>
      <c r="L36" s="26"/>
      <c r="M36" s="59">
        <f t="shared" si="8"/>
        <v>0</v>
      </c>
      <c r="N36" s="26"/>
      <c r="O36" s="59">
        <f t="shared" si="9"/>
        <v>0</v>
      </c>
    </row>
    <row r="37" spans="1:15" x14ac:dyDescent="0.2">
      <c r="C37" s="57">
        <v>0</v>
      </c>
      <c r="D37" s="26"/>
      <c r="E37" s="58">
        <v>0</v>
      </c>
      <c r="F37" s="26"/>
      <c r="G37" s="59">
        <f t="shared" si="5"/>
        <v>0</v>
      </c>
      <c r="H37" s="26"/>
      <c r="I37" s="59">
        <f t="shared" si="6"/>
        <v>0</v>
      </c>
      <c r="J37" s="26"/>
      <c r="K37" s="59">
        <f t="shared" si="7"/>
        <v>0</v>
      </c>
      <c r="L37" s="26"/>
      <c r="M37" s="59">
        <f t="shared" si="8"/>
        <v>0</v>
      </c>
      <c r="N37" s="26"/>
      <c r="O37" s="59">
        <f t="shared" si="9"/>
        <v>0</v>
      </c>
    </row>
    <row r="38" spans="1:15" x14ac:dyDescent="0.2">
      <c r="C38" s="57">
        <v>0</v>
      </c>
      <c r="D38" s="26"/>
      <c r="E38" s="58">
        <v>0</v>
      </c>
      <c r="F38" s="26"/>
      <c r="G38" s="59">
        <f t="shared" si="5"/>
        <v>0</v>
      </c>
      <c r="H38" s="26"/>
      <c r="I38" s="59">
        <f t="shared" si="6"/>
        <v>0</v>
      </c>
      <c r="J38" s="26"/>
      <c r="K38" s="59">
        <f t="shared" si="7"/>
        <v>0</v>
      </c>
      <c r="L38" s="26"/>
      <c r="M38" s="59">
        <f t="shared" si="8"/>
        <v>0</v>
      </c>
      <c r="N38" s="26"/>
      <c r="O38" s="59">
        <f t="shared" si="9"/>
        <v>0</v>
      </c>
    </row>
    <row r="39" spans="1:15" x14ac:dyDescent="0.2">
      <c r="C39" s="57">
        <v>0</v>
      </c>
      <c r="D39" s="26"/>
      <c r="E39" s="58">
        <v>0</v>
      </c>
      <c r="F39" s="26"/>
      <c r="G39" s="59">
        <f t="shared" si="5"/>
        <v>0</v>
      </c>
      <c r="H39" s="26"/>
      <c r="I39" s="59">
        <f t="shared" si="6"/>
        <v>0</v>
      </c>
      <c r="J39" s="26"/>
      <c r="K39" s="59">
        <f t="shared" si="7"/>
        <v>0</v>
      </c>
      <c r="L39" s="26"/>
      <c r="M39" s="59">
        <f t="shared" si="8"/>
        <v>0</v>
      </c>
      <c r="N39" s="26"/>
      <c r="O39" s="59">
        <f t="shared" si="9"/>
        <v>0</v>
      </c>
    </row>
    <row r="40" spans="1:15" x14ac:dyDescent="0.2">
      <c r="C40" s="57">
        <v>0</v>
      </c>
      <c r="D40" s="26"/>
      <c r="E40" s="58">
        <v>0</v>
      </c>
      <c r="F40" s="26"/>
      <c r="G40" s="59">
        <f t="shared" si="5"/>
        <v>0</v>
      </c>
      <c r="H40" s="26"/>
      <c r="I40" s="59">
        <f t="shared" si="6"/>
        <v>0</v>
      </c>
      <c r="J40" s="26"/>
      <c r="K40" s="59">
        <f t="shared" si="7"/>
        <v>0</v>
      </c>
      <c r="L40" s="26"/>
      <c r="M40" s="59">
        <f t="shared" si="8"/>
        <v>0</v>
      </c>
      <c r="N40" s="26"/>
      <c r="O40" s="59">
        <f t="shared" si="9"/>
        <v>0</v>
      </c>
    </row>
    <row r="41" spans="1:15" x14ac:dyDescent="0.2">
      <c r="C41" s="57">
        <v>0</v>
      </c>
      <c r="D41" s="26"/>
      <c r="E41" s="58">
        <v>0</v>
      </c>
      <c r="F41" s="26"/>
      <c r="G41" s="59">
        <f t="shared" si="5"/>
        <v>0</v>
      </c>
      <c r="H41" s="26"/>
      <c r="I41" s="59">
        <f t="shared" si="6"/>
        <v>0</v>
      </c>
      <c r="J41" s="26"/>
      <c r="K41" s="59">
        <f t="shared" si="7"/>
        <v>0</v>
      </c>
      <c r="L41" s="26"/>
      <c r="M41" s="59">
        <f t="shared" si="8"/>
        <v>0</v>
      </c>
      <c r="N41" s="26"/>
      <c r="O41" s="59">
        <f t="shared" si="9"/>
        <v>0</v>
      </c>
    </row>
    <row r="42" spans="1:15" x14ac:dyDescent="0.2">
      <c r="C42" s="57">
        <v>0</v>
      </c>
      <c r="D42" s="26"/>
      <c r="E42" s="58">
        <v>0</v>
      </c>
      <c r="F42" s="26"/>
      <c r="G42" s="59">
        <f t="shared" si="5"/>
        <v>0</v>
      </c>
      <c r="H42" s="26"/>
      <c r="I42" s="59">
        <f t="shared" si="6"/>
        <v>0</v>
      </c>
      <c r="J42" s="26"/>
      <c r="K42" s="59">
        <f t="shared" si="7"/>
        <v>0</v>
      </c>
      <c r="L42" s="26"/>
      <c r="M42" s="59">
        <f t="shared" si="8"/>
        <v>0</v>
      </c>
      <c r="N42" s="26"/>
      <c r="O42" s="59">
        <f t="shared" si="9"/>
        <v>0</v>
      </c>
    </row>
    <row r="43" spans="1:15" x14ac:dyDescent="0.2">
      <c r="C43" s="60">
        <v>0</v>
      </c>
      <c r="D43" s="26"/>
      <c r="E43" s="61">
        <v>0</v>
      </c>
      <c r="F43" s="26"/>
      <c r="G43" s="62">
        <f t="shared" si="5"/>
        <v>0</v>
      </c>
      <c r="H43" s="26"/>
      <c r="I43" s="62">
        <f t="shared" si="6"/>
        <v>0</v>
      </c>
      <c r="J43" s="26"/>
      <c r="K43" s="62">
        <f t="shared" si="7"/>
        <v>0</v>
      </c>
      <c r="L43" s="26"/>
      <c r="M43" s="62">
        <f t="shared" si="8"/>
        <v>0</v>
      </c>
      <c r="N43" s="26"/>
      <c r="O43" s="62">
        <f t="shared" si="9"/>
        <v>0</v>
      </c>
    </row>
    <row r="44" spans="1:15" x14ac:dyDescent="0.2">
      <c r="A44" s="20" t="s">
        <v>5</v>
      </c>
      <c r="C44" s="26"/>
      <c r="D44" s="26"/>
      <c r="E44" s="26"/>
      <c r="F44" s="26"/>
      <c r="G44" s="5">
        <f>SUM(G34:G43)</f>
        <v>0</v>
      </c>
      <c r="H44" s="5"/>
      <c r="I44" s="5">
        <f>SUM(I34:I43)</f>
        <v>0</v>
      </c>
      <c r="J44" s="5"/>
      <c r="K44" s="5">
        <f>SUM(K34:K43)</f>
        <v>0</v>
      </c>
      <c r="L44" s="5"/>
      <c r="M44" s="5">
        <f>SUM(M34:M43)</f>
        <v>0</v>
      </c>
      <c r="N44" s="5"/>
      <c r="O44" s="5">
        <f>SUM(O34:O43)</f>
        <v>0</v>
      </c>
    </row>
    <row r="45" spans="1:15" x14ac:dyDescent="0.2">
      <c r="A45" s="20"/>
      <c r="C45" s="26"/>
      <c r="D45" s="26"/>
      <c r="E45" s="26"/>
      <c r="F45" s="26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">
      <c r="A46" s="20"/>
      <c r="C46" s="26"/>
      <c r="D46" s="26"/>
      <c r="E46" s="26"/>
      <c r="F46" s="26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">
      <c r="A47" s="52" t="s">
        <v>119</v>
      </c>
      <c r="B47" s="20"/>
    </row>
    <row r="48" spans="1:15" x14ac:dyDescent="0.2">
      <c r="A48" s="21" t="s">
        <v>2</v>
      </c>
      <c r="C48" s="21" t="s">
        <v>3</v>
      </c>
      <c r="E48" s="21" t="s">
        <v>1</v>
      </c>
      <c r="G48" s="23" t="s">
        <v>4</v>
      </c>
      <c r="I48" s="23" t="s">
        <v>67</v>
      </c>
      <c r="K48" s="23" t="s">
        <v>75</v>
      </c>
      <c r="M48" s="23" t="s">
        <v>80</v>
      </c>
      <c r="O48" s="23" t="s">
        <v>86</v>
      </c>
    </row>
    <row r="49" spans="1:15" x14ac:dyDescent="0.2">
      <c r="C49" s="24">
        <v>0</v>
      </c>
      <c r="D49" s="26"/>
      <c r="E49" s="25">
        <v>0</v>
      </c>
      <c r="F49" s="26"/>
      <c r="G49" s="1">
        <f t="shared" ref="G49:G58" si="10">C49*E49</f>
        <v>0</v>
      </c>
      <c r="H49" s="26"/>
      <c r="I49" s="59">
        <f t="shared" ref="I49:I58" si="11">ROUND(SUM(G49+(G49*$C$9)),0)</f>
        <v>0</v>
      </c>
      <c r="J49" s="26"/>
      <c r="K49" s="59">
        <f t="shared" ref="K49:K58" si="12">ROUND(SUM(I49+(I49*$C$9)),0)</f>
        <v>0</v>
      </c>
      <c r="L49" s="26"/>
      <c r="M49" s="59">
        <f t="shared" ref="M49:M58" si="13">ROUND(SUM(K49+(K49*$C$9)),0)</f>
        <v>0</v>
      </c>
      <c r="N49" s="26"/>
      <c r="O49" s="59">
        <f t="shared" ref="O49:O58" si="14">ROUND(SUM(M49+(M49*$C$9)),0)</f>
        <v>0</v>
      </c>
    </row>
    <row r="50" spans="1:15" x14ac:dyDescent="0.2">
      <c r="C50" s="24">
        <v>0</v>
      </c>
      <c r="D50" s="26"/>
      <c r="E50" s="25">
        <v>0</v>
      </c>
      <c r="F50" s="26"/>
      <c r="G50" s="1">
        <f t="shared" si="10"/>
        <v>0</v>
      </c>
      <c r="H50" s="26"/>
      <c r="I50" s="59">
        <f t="shared" si="11"/>
        <v>0</v>
      </c>
      <c r="J50" s="26"/>
      <c r="K50" s="59">
        <f t="shared" si="12"/>
        <v>0</v>
      </c>
      <c r="L50" s="26"/>
      <c r="M50" s="59">
        <f t="shared" si="13"/>
        <v>0</v>
      </c>
      <c r="N50" s="26"/>
      <c r="O50" s="59">
        <f t="shared" si="14"/>
        <v>0</v>
      </c>
    </row>
    <row r="51" spans="1:15" x14ac:dyDescent="0.2">
      <c r="C51" s="24">
        <v>0</v>
      </c>
      <c r="D51" s="26"/>
      <c r="E51" s="25">
        <v>0</v>
      </c>
      <c r="F51" s="26"/>
      <c r="G51" s="1">
        <f t="shared" si="10"/>
        <v>0</v>
      </c>
      <c r="H51" s="26"/>
      <c r="I51" s="59">
        <f t="shared" si="11"/>
        <v>0</v>
      </c>
      <c r="J51" s="26"/>
      <c r="K51" s="59">
        <f t="shared" si="12"/>
        <v>0</v>
      </c>
      <c r="L51" s="26"/>
      <c r="M51" s="59">
        <f t="shared" si="13"/>
        <v>0</v>
      </c>
      <c r="N51" s="26"/>
      <c r="O51" s="59">
        <f t="shared" si="14"/>
        <v>0</v>
      </c>
    </row>
    <row r="52" spans="1:15" x14ac:dyDescent="0.2">
      <c r="C52" s="24">
        <v>0</v>
      </c>
      <c r="D52" s="26"/>
      <c r="E52" s="25">
        <v>0</v>
      </c>
      <c r="F52" s="26"/>
      <c r="G52" s="1">
        <f t="shared" si="10"/>
        <v>0</v>
      </c>
      <c r="H52" s="26"/>
      <c r="I52" s="59">
        <f t="shared" si="11"/>
        <v>0</v>
      </c>
      <c r="J52" s="26"/>
      <c r="K52" s="59">
        <f t="shared" si="12"/>
        <v>0</v>
      </c>
      <c r="L52" s="26"/>
      <c r="M52" s="59">
        <f t="shared" si="13"/>
        <v>0</v>
      </c>
      <c r="N52" s="26"/>
      <c r="O52" s="59">
        <f t="shared" si="14"/>
        <v>0</v>
      </c>
    </row>
    <row r="53" spans="1:15" x14ac:dyDescent="0.2">
      <c r="C53" s="24">
        <v>0</v>
      </c>
      <c r="D53" s="26"/>
      <c r="E53" s="25">
        <v>0</v>
      </c>
      <c r="F53" s="26"/>
      <c r="G53" s="1">
        <f t="shared" si="10"/>
        <v>0</v>
      </c>
      <c r="H53" s="26"/>
      <c r="I53" s="59">
        <f t="shared" si="11"/>
        <v>0</v>
      </c>
      <c r="J53" s="26"/>
      <c r="K53" s="59">
        <f t="shared" si="12"/>
        <v>0</v>
      </c>
      <c r="L53" s="26"/>
      <c r="M53" s="59">
        <f t="shared" si="13"/>
        <v>0</v>
      </c>
      <c r="N53" s="26"/>
      <c r="O53" s="59">
        <f t="shared" si="14"/>
        <v>0</v>
      </c>
    </row>
    <row r="54" spans="1:15" x14ac:dyDescent="0.2">
      <c r="C54" s="24">
        <v>0</v>
      </c>
      <c r="D54" s="26"/>
      <c r="E54" s="25">
        <v>0</v>
      </c>
      <c r="F54" s="26"/>
      <c r="G54" s="1">
        <f t="shared" si="10"/>
        <v>0</v>
      </c>
      <c r="H54" s="26"/>
      <c r="I54" s="59">
        <f t="shared" si="11"/>
        <v>0</v>
      </c>
      <c r="J54" s="26"/>
      <c r="K54" s="59">
        <f t="shared" si="12"/>
        <v>0</v>
      </c>
      <c r="L54" s="26"/>
      <c r="M54" s="59">
        <f t="shared" si="13"/>
        <v>0</v>
      </c>
      <c r="N54" s="26"/>
      <c r="O54" s="59">
        <f t="shared" si="14"/>
        <v>0</v>
      </c>
    </row>
    <row r="55" spans="1:15" x14ac:dyDescent="0.2">
      <c r="C55" s="24">
        <v>0</v>
      </c>
      <c r="D55" s="26"/>
      <c r="E55" s="25">
        <v>0</v>
      </c>
      <c r="F55" s="26"/>
      <c r="G55" s="1">
        <f t="shared" si="10"/>
        <v>0</v>
      </c>
      <c r="H55" s="26"/>
      <c r="I55" s="59">
        <f t="shared" si="11"/>
        <v>0</v>
      </c>
      <c r="J55" s="26"/>
      <c r="K55" s="59">
        <f t="shared" si="12"/>
        <v>0</v>
      </c>
      <c r="L55" s="26"/>
      <c r="M55" s="59">
        <f t="shared" si="13"/>
        <v>0</v>
      </c>
      <c r="N55" s="26"/>
      <c r="O55" s="59">
        <f t="shared" si="14"/>
        <v>0</v>
      </c>
    </row>
    <row r="56" spans="1:15" x14ac:dyDescent="0.2">
      <c r="C56" s="24">
        <v>0</v>
      </c>
      <c r="D56" s="26"/>
      <c r="E56" s="25">
        <v>0</v>
      </c>
      <c r="F56" s="26"/>
      <c r="G56" s="1">
        <f t="shared" si="10"/>
        <v>0</v>
      </c>
      <c r="H56" s="26"/>
      <c r="I56" s="59">
        <f t="shared" si="11"/>
        <v>0</v>
      </c>
      <c r="J56" s="26"/>
      <c r="K56" s="59">
        <f t="shared" si="12"/>
        <v>0</v>
      </c>
      <c r="L56" s="26"/>
      <c r="M56" s="59">
        <f t="shared" si="13"/>
        <v>0</v>
      </c>
      <c r="N56" s="26"/>
      <c r="O56" s="59">
        <f t="shared" si="14"/>
        <v>0</v>
      </c>
    </row>
    <row r="57" spans="1:15" x14ac:dyDescent="0.2">
      <c r="C57" s="24">
        <v>0</v>
      </c>
      <c r="D57" s="26"/>
      <c r="E57" s="25">
        <v>0</v>
      </c>
      <c r="F57" s="26"/>
      <c r="G57" s="1">
        <f t="shared" si="10"/>
        <v>0</v>
      </c>
      <c r="H57" s="26"/>
      <c r="I57" s="59">
        <f t="shared" si="11"/>
        <v>0</v>
      </c>
      <c r="J57" s="26"/>
      <c r="K57" s="59">
        <f t="shared" si="12"/>
        <v>0</v>
      </c>
      <c r="L57" s="26"/>
      <c r="M57" s="59">
        <f t="shared" si="13"/>
        <v>0</v>
      </c>
      <c r="N57" s="26"/>
      <c r="O57" s="59">
        <f t="shared" si="14"/>
        <v>0</v>
      </c>
    </row>
    <row r="58" spans="1:15" x14ac:dyDescent="0.2">
      <c r="C58" s="27">
        <v>0</v>
      </c>
      <c r="D58" s="26"/>
      <c r="E58" s="28">
        <v>0</v>
      </c>
      <c r="F58" s="26"/>
      <c r="G58" s="2">
        <f t="shared" si="10"/>
        <v>0</v>
      </c>
      <c r="H58" s="26"/>
      <c r="I58" s="62">
        <f t="shared" si="11"/>
        <v>0</v>
      </c>
      <c r="J58" s="26"/>
      <c r="K58" s="62">
        <f t="shared" si="12"/>
        <v>0</v>
      </c>
      <c r="L58" s="26"/>
      <c r="M58" s="62">
        <f t="shared" si="13"/>
        <v>0</v>
      </c>
      <c r="N58" s="26"/>
      <c r="O58" s="62">
        <f t="shared" si="14"/>
        <v>0</v>
      </c>
    </row>
    <row r="59" spans="1:15" x14ac:dyDescent="0.2">
      <c r="A59" s="20" t="s">
        <v>5</v>
      </c>
      <c r="C59" s="26"/>
      <c r="D59" s="26"/>
      <c r="E59" s="26"/>
      <c r="F59" s="26"/>
      <c r="G59" s="5">
        <f>SUM(G49:G58)</f>
        <v>0</v>
      </c>
      <c r="H59" s="5"/>
      <c r="I59" s="5">
        <f>SUM(I49:I58)</f>
        <v>0</v>
      </c>
      <c r="J59" s="5"/>
      <c r="K59" s="5">
        <f>SUM(K49:K58)</f>
        <v>0</v>
      </c>
      <c r="L59" s="5"/>
      <c r="M59" s="5">
        <f>SUM(M49:M58)</f>
        <v>0</v>
      </c>
      <c r="N59" s="5"/>
      <c r="O59" s="5">
        <f>SUM(O49:O58)</f>
        <v>0</v>
      </c>
    </row>
    <row r="60" spans="1:15" x14ac:dyDescent="0.2">
      <c r="A60" s="20"/>
      <c r="C60" s="26"/>
      <c r="D60" s="26"/>
      <c r="E60" s="26"/>
      <c r="F60" s="26"/>
      <c r="G60" s="5"/>
      <c r="H60" s="5"/>
      <c r="I60" s="5"/>
      <c r="J60" s="5"/>
      <c r="K60" s="5"/>
      <c r="L60" s="5"/>
      <c r="M60" s="5"/>
      <c r="N60" s="5"/>
      <c r="O60" s="5"/>
    </row>
    <row r="61" spans="1:15" x14ac:dyDescent="0.2">
      <c r="A61" s="52" t="s">
        <v>91</v>
      </c>
      <c r="B61" s="20"/>
    </row>
    <row r="62" spans="1:15" x14ac:dyDescent="0.2">
      <c r="A62" s="21" t="s">
        <v>2</v>
      </c>
      <c r="C62" s="21" t="s">
        <v>7</v>
      </c>
      <c r="E62" s="21" t="s">
        <v>6</v>
      </c>
      <c r="G62" s="23" t="s">
        <v>4</v>
      </c>
      <c r="I62" s="23" t="s">
        <v>67</v>
      </c>
      <c r="K62" s="23" t="s">
        <v>75</v>
      </c>
      <c r="M62" s="23" t="s">
        <v>80</v>
      </c>
      <c r="O62" s="23" t="s">
        <v>86</v>
      </c>
    </row>
    <row r="63" spans="1:15" x14ac:dyDescent="0.2">
      <c r="C63" s="58">
        <v>0</v>
      </c>
      <c r="D63" s="26"/>
      <c r="E63" s="58">
        <v>0</v>
      </c>
      <c r="F63" s="26"/>
      <c r="G63" s="59">
        <f t="shared" ref="G63:G72" si="15">C63*E63</f>
        <v>0</v>
      </c>
      <c r="H63" s="26"/>
      <c r="I63" s="59">
        <f t="shared" ref="I63:I72" si="16">ROUND(SUM(G63+(G63*$C$9)),0)</f>
        <v>0</v>
      </c>
      <c r="J63" s="26"/>
      <c r="K63" s="59">
        <f t="shared" ref="K63:K72" si="17">ROUND(SUM(I63+(I63*$C$9)),0)</f>
        <v>0</v>
      </c>
      <c r="L63" s="26"/>
      <c r="M63" s="59">
        <f t="shared" ref="M63:M72" si="18">ROUND(SUM(K63+(K63*$C$9)),0)</f>
        <v>0</v>
      </c>
      <c r="N63" s="26"/>
      <c r="O63" s="59">
        <f t="shared" ref="O63:O72" si="19">ROUND(SUM(M63+(M63*$C$9)),0)</f>
        <v>0</v>
      </c>
    </row>
    <row r="64" spans="1:15" x14ac:dyDescent="0.2">
      <c r="C64" s="58">
        <v>0</v>
      </c>
      <c r="D64" s="26"/>
      <c r="E64" s="58">
        <v>0</v>
      </c>
      <c r="F64" s="26"/>
      <c r="G64" s="59">
        <f t="shared" si="15"/>
        <v>0</v>
      </c>
      <c r="H64" s="26"/>
      <c r="I64" s="59">
        <f t="shared" si="16"/>
        <v>0</v>
      </c>
      <c r="J64" s="26"/>
      <c r="K64" s="59">
        <f t="shared" si="17"/>
        <v>0</v>
      </c>
      <c r="L64" s="26"/>
      <c r="M64" s="59">
        <f t="shared" si="18"/>
        <v>0</v>
      </c>
      <c r="N64" s="26"/>
      <c r="O64" s="59">
        <f t="shared" si="19"/>
        <v>0</v>
      </c>
    </row>
    <row r="65" spans="1:15" x14ac:dyDescent="0.2">
      <c r="C65" s="58">
        <v>0</v>
      </c>
      <c r="D65" s="26"/>
      <c r="E65" s="58">
        <v>0</v>
      </c>
      <c r="F65" s="26"/>
      <c r="G65" s="59">
        <f t="shared" si="15"/>
        <v>0</v>
      </c>
      <c r="H65" s="26"/>
      <c r="I65" s="59">
        <f t="shared" si="16"/>
        <v>0</v>
      </c>
      <c r="J65" s="26"/>
      <c r="K65" s="59">
        <f t="shared" si="17"/>
        <v>0</v>
      </c>
      <c r="L65" s="26"/>
      <c r="M65" s="59">
        <f t="shared" si="18"/>
        <v>0</v>
      </c>
      <c r="N65" s="26"/>
      <c r="O65" s="59">
        <f t="shared" si="19"/>
        <v>0</v>
      </c>
    </row>
    <row r="66" spans="1:15" x14ac:dyDescent="0.2">
      <c r="C66" s="58">
        <v>0</v>
      </c>
      <c r="D66" s="26"/>
      <c r="E66" s="58">
        <v>0</v>
      </c>
      <c r="F66" s="26"/>
      <c r="G66" s="59">
        <f t="shared" si="15"/>
        <v>0</v>
      </c>
      <c r="H66" s="26"/>
      <c r="I66" s="59">
        <f t="shared" si="16"/>
        <v>0</v>
      </c>
      <c r="J66" s="26"/>
      <c r="K66" s="59">
        <f t="shared" si="17"/>
        <v>0</v>
      </c>
      <c r="L66" s="26"/>
      <c r="M66" s="59">
        <f t="shared" si="18"/>
        <v>0</v>
      </c>
      <c r="N66" s="26"/>
      <c r="O66" s="59">
        <f t="shared" si="19"/>
        <v>0</v>
      </c>
    </row>
    <row r="67" spans="1:15" x14ac:dyDescent="0.2">
      <c r="C67" s="58">
        <v>0</v>
      </c>
      <c r="D67" s="26"/>
      <c r="E67" s="58">
        <v>0</v>
      </c>
      <c r="F67" s="26"/>
      <c r="G67" s="59">
        <f t="shared" si="15"/>
        <v>0</v>
      </c>
      <c r="H67" s="26"/>
      <c r="I67" s="59">
        <f t="shared" si="16"/>
        <v>0</v>
      </c>
      <c r="J67" s="26"/>
      <c r="K67" s="59">
        <f t="shared" si="17"/>
        <v>0</v>
      </c>
      <c r="L67" s="26"/>
      <c r="M67" s="59">
        <f t="shared" si="18"/>
        <v>0</v>
      </c>
      <c r="N67" s="26"/>
      <c r="O67" s="59">
        <f t="shared" si="19"/>
        <v>0</v>
      </c>
    </row>
    <row r="68" spans="1:15" x14ac:dyDescent="0.2">
      <c r="C68" s="58">
        <v>0</v>
      </c>
      <c r="D68" s="26"/>
      <c r="E68" s="58">
        <v>0</v>
      </c>
      <c r="F68" s="26"/>
      <c r="G68" s="59">
        <f t="shared" si="15"/>
        <v>0</v>
      </c>
      <c r="H68" s="26"/>
      <c r="I68" s="59">
        <f t="shared" si="16"/>
        <v>0</v>
      </c>
      <c r="J68" s="26"/>
      <c r="K68" s="59">
        <f t="shared" si="17"/>
        <v>0</v>
      </c>
      <c r="L68" s="26"/>
      <c r="M68" s="59">
        <f t="shared" si="18"/>
        <v>0</v>
      </c>
      <c r="N68" s="26"/>
      <c r="O68" s="59">
        <f t="shared" si="19"/>
        <v>0</v>
      </c>
    </row>
    <row r="69" spans="1:15" x14ac:dyDescent="0.2">
      <c r="C69" s="58">
        <v>0</v>
      </c>
      <c r="D69" s="26"/>
      <c r="E69" s="58">
        <v>0</v>
      </c>
      <c r="F69" s="26"/>
      <c r="G69" s="59">
        <f t="shared" si="15"/>
        <v>0</v>
      </c>
      <c r="H69" s="26"/>
      <c r="I69" s="59">
        <f t="shared" si="16"/>
        <v>0</v>
      </c>
      <c r="J69" s="26"/>
      <c r="K69" s="59">
        <f t="shared" si="17"/>
        <v>0</v>
      </c>
      <c r="L69" s="26"/>
      <c r="M69" s="59">
        <f t="shared" si="18"/>
        <v>0</v>
      </c>
      <c r="N69" s="26"/>
      <c r="O69" s="59">
        <f t="shared" si="19"/>
        <v>0</v>
      </c>
    </row>
    <row r="70" spans="1:15" x14ac:dyDescent="0.2">
      <c r="C70" s="58">
        <v>0</v>
      </c>
      <c r="D70" s="26"/>
      <c r="E70" s="58">
        <v>0</v>
      </c>
      <c r="F70" s="26"/>
      <c r="G70" s="59">
        <f t="shared" si="15"/>
        <v>0</v>
      </c>
      <c r="H70" s="26"/>
      <c r="I70" s="59">
        <f t="shared" si="16"/>
        <v>0</v>
      </c>
      <c r="J70" s="26"/>
      <c r="K70" s="59">
        <f t="shared" si="17"/>
        <v>0</v>
      </c>
      <c r="L70" s="26"/>
      <c r="M70" s="59">
        <f t="shared" si="18"/>
        <v>0</v>
      </c>
      <c r="N70" s="26"/>
      <c r="O70" s="59">
        <f t="shared" si="19"/>
        <v>0</v>
      </c>
    </row>
    <row r="71" spans="1:15" x14ac:dyDescent="0.2">
      <c r="C71" s="58">
        <v>0</v>
      </c>
      <c r="D71" s="26"/>
      <c r="E71" s="58">
        <v>0</v>
      </c>
      <c r="F71" s="26"/>
      <c r="G71" s="59">
        <f t="shared" si="15"/>
        <v>0</v>
      </c>
      <c r="H71" s="26"/>
      <c r="I71" s="59">
        <f t="shared" si="16"/>
        <v>0</v>
      </c>
      <c r="J71" s="26"/>
      <c r="K71" s="59">
        <f t="shared" si="17"/>
        <v>0</v>
      </c>
      <c r="L71" s="26"/>
      <c r="M71" s="59">
        <f t="shared" si="18"/>
        <v>0</v>
      </c>
      <c r="N71" s="26"/>
      <c r="O71" s="59">
        <f t="shared" si="19"/>
        <v>0</v>
      </c>
    </row>
    <row r="72" spans="1:15" x14ac:dyDescent="0.2">
      <c r="C72" s="61">
        <v>0</v>
      </c>
      <c r="D72" s="26"/>
      <c r="E72" s="61">
        <v>0</v>
      </c>
      <c r="F72" s="26"/>
      <c r="G72" s="62">
        <f t="shared" si="15"/>
        <v>0</v>
      </c>
      <c r="H72" s="26"/>
      <c r="I72" s="62">
        <f t="shared" si="16"/>
        <v>0</v>
      </c>
      <c r="J72" s="26"/>
      <c r="K72" s="62">
        <f t="shared" si="17"/>
        <v>0</v>
      </c>
      <c r="L72" s="26"/>
      <c r="M72" s="62">
        <f t="shared" si="18"/>
        <v>0</v>
      </c>
      <c r="N72" s="26"/>
      <c r="O72" s="62">
        <f t="shared" si="19"/>
        <v>0</v>
      </c>
    </row>
    <row r="73" spans="1:15" x14ac:dyDescent="0.2">
      <c r="A73" s="20" t="s">
        <v>5</v>
      </c>
      <c r="C73" s="26"/>
      <c r="D73" s="26"/>
      <c r="E73" s="26"/>
      <c r="F73" s="26"/>
      <c r="G73" s="5">
        <f>SUM(G63:G72)</f>
        <v>0</v>
      </c>
      <c r="H73" s="5"/>
      <c r="I73" s="5">
        <f>SUM(I63:I72)</f>
        <v>0</v>
      </c>
      <c r="J73" s="5"/>
      <c r="K73" s="5">
        <f>SUM(K63:K72)</f>
        <v>0</v>
      </c>
      <c r="L73" s="5"/>
      <c r="M73" s="5">
        <f>SUM(M63:M72)</f>
        <v>0</v>
      </c>
      <c r="N73" s="5"/>
      <c r="O73" s="5">
        <f>SUM(O63:O72)</f>
        <v>0</v>
      </c>
    </row>
    <row r="76" spans="1:15" x14ac:dyDescent="0.2">
      <c r="A76" s="20" t="s">
        <v>8</v>
      </c>
    </row>
    <row r="77" spans="1:15" x14ac:dyDescent="0.2">
      <c r="A77" s="21" t="s">
        <v>2</v>
      </c>
      <c r="C77" s="21" t="s">
        <v>3</v>
      </c>
      <c r="D77" s="22"/>
      <c r="E77" s="21" t="s">
        <v>1</v>
      </c>
      <c r="G77" s="23" t="s">
        <v>4</v>
      </c>
      <c r="I77" s="23" t="s">
        <v>67</v>
      </c>
      <c r="K77" s="23" t="s">
        <v>75</v>
      </c>
      <c r="M77" s="23" t="s">
        <v>80</v>
      </c>
      <c r="O77" s="23" t="s">
        <v>86</v>
      </c>
    </row>
    <row r="78" spans="1:15" x14ac:dyDescent="0.2">
      <c r="C78" s="57">
        <v>0</v>
      </c>
      <c r="E78" s="58">
        <v>0</v>
      </c>
      <c r="F78" s="26"/>
      <c r="G78" s="59">
        <f t="shared" ref="G78:G87" si="20">C78*E78</f>
        <v>0</v>
      </c>
      <c r="H78" s="26"/>
      <c r="I78" s="59">
        <f t="shared" ref="I78:I87" si="21">ROUND(SUM(G78+(G78*$C$9)),0)</f>
        <v>0</v>
      </c>
      <c r="J78" s="26"/>
      <c r="K78" s="59">
        <f t="shared" ref="K78:K87" si="22">ROUND(SUM(I78+(I78*$C$9)),0)</f>
        <v>0</v>
      </c>
      <c r="L78" s="26"/>
      <c r="M78" s="59">
        <f t="shared" ref="M78:M87" si="23">ROUND(SUM(K78+(K78*$C$9)),0)</f>
        <v>0</v>
      </c>
      <c r="N78" s="26"/>
      <c r="O78" s="59">
        <f t="shared" ref="O78:O87" si="24">ROUND(SUM(M78+(M78*$C$9)),0)</f>
        <v>0</v>
      </c>
    </row>
    <row r="79" spans="1:15" x14ac:dyDescent="0.2">
      <c r="C79" s="57">
        <v>0</v>
      </c>
      <c r="E79" s="58">
        <v>0</v>
      </c>
      <c r="F79" s="26"/>
      <c r="G79" s="59">
        <f t="shared" si="20"/>
        <v>0</v>
      </c>
      <c r="H79" s="26"/>
      <c r="I79" s="59">
        <f t="shared" si="21"/>
        <v>0</v>
      </c>
      <c r="J79" s="26"/>
      <c r="K79" s="59">
        <f t="shared" si="22"/>
        <v>0</v>
      </c>
      <c r="L79" s="26"/>
      <c r="M79" s="59">
        <f t="shared" si="23"/>
        <v>0</v>
      </c>
      <c r="N79" s="26"/>
      <c r="O79" s="59">
        <f t="shared" si="24"/>
        <v>0</v>
      </c>
    </row>
    <row r="80" spans="1:15" x14ac:dyDescent="0.2">
      <c r="C80" s="57">
        <v>0</v>
      </c>
      <c r="E80" s="58">
        <v>0</v>
      </c>
      <c r="F80" s="26"/>
      <c r="G80" s="59">
        <f t="shared" si="20"/>
        <v>0</v>
      </c>
      <c r="H80" s="26"/>
      <c r="I80" s="59">
        <f t="shared" si="21"/>
        <v>0</v>
      </c>
      <c r="J80" s="26"/>
      <c r="K80" s="59">
        <f t="shared" si="22"/>
        <v>0</v>
      </c>
      <c r="L80" s="26"/>
      <c r="M80" s="59">
        <f t="shared" si="23"/>
        <v>0</v>
      </c>
      <c r="N80" s="26"/>
      <c r="O80" s="59">
        <f t="shared" si="24"/>
        <v>0</v>
      </c>
    </row>
    <row r="81" spans="1:15" x14ac:dyDescent="0.2">
      <c r="C81" s="57">
        <v>0</v>
      </c>
      <c r="E81" s="58">
        <v>0</v>
      </c>
      <c r="F81" s="26"/>
      <c r="G81" s="59">
        <f t="shared" si="20"/>
        <v>0</v>
      </c>
      <c r="H81" s="26"/>
      <c r="I81" s="59">
        <f t="shared" si="21"/>
        <v>0</v>
      </c>
      <c r="J81" s="26"/>
      <c r="K81" s="59">
        <f t="shared" si="22"/>
        <v>0</v>
      </c>
      <c r="L81" s="26"/>
      <c r="M81" s="59">
        <f t="shared" si="23"/>
        <v>0</v>
      </c>
      <c r="N81" s="26"/>
      <c r="O81" s="59">
        <f t="shared" si="24"/>
        <v>0</v>
      </c>
    </row>
    <row r="82" spans="1:15" x14ac:dyDescent="0.2">
      <c r="C82" s="57">
        <v>0</v>
      </c>
      <c r="E82" s="58">
        <v>0</v>
      </c>
      <c r="F82" s="26"/>
      <c r="G82" s="59">
        <f t="shared" si="20"/>
        <v>0</v>
      </c>
      <c r="H82" s="26"/>
      <c r="I82" s="59">
        <f t="shared" si="21"/>
        <v>0</v>
      </c>
      <c r="J82" s="26"/>
      <c r="K82" s="59">
        <f t="shared" si="22"/>
        <v>0</v>
      </c>
      <c r="L82" s="26"/>
      <c r="M82" s="59">
        <f t="shared" si="23"/>
        <v>0</v>
      </c>
      <c r="N82" s="26"/>
      <c r="O82" s="59">
        <f t="shared" si="24"/>
        <v>0</v>
      </c>
    </row>
    <row r="83" spans="1:15" x14ac:dyDescent="0.2">
      <c r="C83" s="57">
        <v>0</v>
      </c>
      <c r="E83" s="58">
        <v>0</v>
      </c>
      <c r="F83" s="26"/>
      <c r="G83" s="59">
        <f t="shared" si="20"/>
        <v>0</v>
      </c>
      <c r="H83" s="26"/>
      <c r="I83" s="59">
        <f t="shared" si="21"/>
        <v>0</v>
      </c>
      <c r="J83" s="26"/>
      <c r="K83" s="59">
        <f t="shared" si="22"/>
        <v>0</v>
      </c>
      <c r="L83" s="26"/>
      <c r="M83" s="59">
        <f t="shared" si="23"/>
        <v>0</v>
      </c>
      <c r="N83" s="26"/>
      <c r="O83" s="59">
        <f t="shared" si="24"/>
        <v>0</v>
      </c>
    </row>
    <row r="84" spans="1:15" x14ac:dyDescent="0.2">
      <c r="C84" s="57">
        <v>0</v>
      </c>
      <c r="E84" s="58">
        <v>0</v>
      </c>
      <c r="F84" s="26"/>
      <c r="G84" s="59">
        <f t="shared" si="20"/>
        <v>0</v>
      </c>
      <c r="H84" s="26"/>
      <c r="I84" s="59">
        <f t="shared" si="21"/>
        <v>0</v>
      </c>
      <c r="J84" s="26"/>
      <c r="K84" s="59">
        <f t="shared" si="22"/>
        <v>0</v>
      </c>
      <c r="L84" s="26"/>
      <c r="M84" s="59">
        <f t="shared" si="23"/>
        <v>0</v>
      </c>
      <c r="N84" s="26"/>
      <c r="O84" s="59">
        <f t="shared" si="24"/>
        <v>0</v>
      </c>
    </row>
    <row r="85" spans="1:15" x14ac:dyDescent="0.2">
      <c r="C85" s="57">
        <v>0</v>
      </c>
      <c r="E85" s="58">
        <v>0</v>
      </c>
      <c r="F85" s="26"/>
      <c r="G85" s="59">
        <f t="shared" si="20"/>
        <v>0</v>
      </c>
      <c r="H85" s="26"/>
      <c r="I85" s="59">
        <f t="shared" si="21"/>
        <v>0</v>
      </c>
      <c r="J85" s="26"/>
      <c r="K85" s="59">
        <f t="shared" si="22"/>
        <v>0</v>
      </c>
      <c r="L85" s="26"/>
      <c r="M85" s="59">
        <f t="shared" si="23"/>
        <v>0</v>
      </c>
      <c r="N85" s="26"/>
      <c r="O85" s="59">
        <f t="shared" si="24"/>
        <v>0</v>
      </c>
    </row>
    <row r="86" spans="1:15" x14ac:dyDescent="0.2">
      <c r="C86" s="57">
        <v>0</v>
      </c>
      <c r="E86" s="58">
        <v>0</v>
      </c>
      <c r="F86" s="26"/>
      <c r="G86" s="59">
        <f t="shared" si="20"/>
        <v>0</v>
      </c>
      <c r="H86" s="26"/>
      <c r="I86" s="59">
        <f t="shared" si="21"/>
        <v>0</v>
      </c>
      <c r="J86" s="26"/>
      <c r="K86" s="59">
        <f t="shared" si="22"/>
        <v>0</v>
      </c>
      <c r="L86" s="26"/>
      <c r="M86" s="59">
        <f t="shared" si="23"/>
        <v>0</v>
      </c>
      <c r="N86" s="26"/>
      <c r="O86" s="59">
        <f t="shared" si="24"/>
        <v>0</v>
      </c>
    </row>
    <row r="87" spans="1:15" x14ac:dyDescent="0.2">
      <c r="C87" s="60">
        <v>0</v>
      </c>
      <c r="E87" s="61">
        <v>0</v>
      </c>
      <c r="F87" s="26"/>
      <c r="G87" s="62">
        <f t="shared" si="20"/>
        <v>0</v>
      </c>
      <c r="H87" s="26"/>
      <c r="I87" s="62">
        <f t="shared" si="21"/>
        <v>0</v>
      </c>
      <c r="J87" s="26"/>
      <c r="K87" s="62">
        <f t="shared" si="22"/>
        <v>0</v>
      </c>
      <c r="L87" s="26"/>
      <c r="M87" s="62">
        <f t="shared" si="23"/>
        <v>0</v>
      </c>
      <c r="N87" s="26"/>
      <c r="O87" s="62">
        <f t="shared" si="24"/>
        <v>0</v>
      </c>
    </row>
    <row r="88" spans="1:15" x14ac:dyDescent="0.2">
      <c r="A88" s="20" t="s">
        <v>5</v>
      </c>
      <c r="E88" s="26"/>
      <c r="F88" s="26"/>
      <c r="G88" s="5">
        <f>SUM(G78:G87)</f>
        <v>0</v>
      </c>
      <c r="H88" s="5"/>
      <c r="I88" s="5">
        <f>SUM(I78:I87)</f>
        <v>0</v>
      </c>
      <c r="J88" s="5"/>
      <c r="K88" s="5">
        <f>SUM(K78:K87)</f>
        <v>0</v>
      </c>
      <c r="L88" s="5"/>
      <c r="M88" s="5">
        <f>SUM(M78:M87)</f>
        <v>0</v>
      </c>
      <c r="N88" s="5"/>
      <c r="O88" s="5">
        <f>SUM(O78:O87)</f>
        <v>0</v>
      </c>
    </row>
    <row r="89" spans="1:15" x14ac:dyDescent="0.2"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x14ac:dyDescent="0.2">
      <c r="A90" s="18" t="s">
        <v>9</v>
      </c>
      <c r="E90" s="26"/>
      <c r="F90" s="26"/>
      <c r="G90" s="5">
        <f>SUM(G29+G44+G59+G73+G88)</f>
        <v>0</v>
      </c>
      <c r="H90" s="5"/>
      <c r="I90" s="5">
        <f>SUM(I29+I44+I59+I73+I88)</f>
        <v>0</v>
      </c>
      <c r="J90" s="5"/>
      <c r="K90" s="5">
        <f>SUM(K29+K44+K59+K73+K88)</f>
        <v>0</v>
      </c>
      <c r="L90" s="5"/>
      <c r="M90" s="5">
        <f>SUM(M29+M44+M59+M73+M88)</f>
        <v>0</v>
      </c>
      <c r="N90" s="5"/>
      <c r="O90" s="5">
        <f>SUM(O29+O44+O59+O73+O88)</f>
        <v>0</v>
      </c>
    </row>
    <row r="91" spans="1:15" x14ac:dyDescent="0.2">
      <c r="A91" s="18"/>
      <c r="G91" s="5"/>
      <c r="H91" s="18"/>
      <c r="I91" s="5"/>
      <c r="J91" s="18"/>
      <c r="K91" s="5"/>
      <c r="L91" s="18"/>
      <c r="M91" s="5"/>
      <c r="N91" s="18"/>
      <c r="O91" s="5"/>
    </row>
    <row r="92" spans="1:15" x14ac:dyDescent="0.2">
      <c r="A92" s="19" t="s">
        <v>121</v>
      </c>
      <c r="G92" s="3">
        <f>ROUND(+G29*$C$10,0)</f>
        <v>0</v>
      </c>
      <c r="H92" s="26"/>
      <c r="I92" s="3">
        <f>ROUND(+I29*$C$10,0)</f>
        <v>0</v>
      </c>
      <c r="J92" s="26"/>
      <c r="K92" s="3">
        <f>ROUND(+K29*$C$10,0)</f>
        <v>0</v>
      </c>
      <c r="L92" s="26"/>
      <c r="M92" s="3">
        <f>ROUND(+M29*$C$10,0)</f>
        <v>0</v>
      </c>
      <c r="N92" s="26"/>
      <c r="O92" s="3">
        <f>ROUND(+O29*$C$10,0)</f>
        <v>0</v>
      </c>
    </row>
    <row r="93" spans="1:15" x14ac:dyDescent="0.2">
      <c r="A93" s="19" t="s">
        <v>66</v>
      </c>
      <c r="G93" s="4">
        <f>ROUND(+G44*$C$12,0)</f>
        <v>0</v>
      </c>
      <c r="H93" s="26"/>
      <c r="I93" s="4">
        <f>ROUND(+I44*$C$12,0)</f>
        <v>0</v>
      </c>
      <c r="J93" s="26"/>
      <c r="K93" s="4">
        <f>ROUND(+K44*$C$12,0)</f>
        <v>0</v>
      </c>
      <c r="L93" s="26"/>
      <c r="M93" s="4">
        <f>ROUND(+M44*$C$12,0)</f>
        <v>0</v>
      </c>
      <c r="N93" s="26"/>
      <c r="O93" s="4">
        <f>ROUND(+O44*$C$12,0)</f>
        <v>0</v>
      </c>
    </row>
    <row r="94" spans="1:15" x14ac:dyDescent="0.2">
      <c r="A94" s="19" t="s">
        <v>115</v>
      </c>
      <c r="G94" s="4">
        <f>ROUND(+G59*$C$11,0)</f>
        <v>0</v>
      </c>
      <c r="H94" s="26"/>
      <c r="I94" s="4">
        <f>ROUND(+I59*$C$11,0)</f>
        <v>0</v>
      </c>
      <c r="J94" s="26"/>
      <c r="K94" s="4">
        <f>ROUND(+K59*$C$11,0)</f>
        <v>0</v>
      </c>
      <c r="L94" s="26"/>
      <c r="M94" s="4">
        <f>ROUND(+M59*$C$11,0)</f>
        <v>0</v>
      </c>
      <c r="N94" s="26"/>
      <c r="O94" s="4">
        <f>ROUND(+O59*$C$11,0)</f>
        <v>0</v>
      </c>
    </row>
    <row r="95" spans="1:15" x14ac:dyDescent="0.2">
      <c r="A95" s="19" t="s">
        <v>10</v>
      </c>
      <c r="G95" s="4">
        <f>ROUND(+G73*$C$12,0)</f>
        <v>0</v>
      </c>
      <c r="H95" s="26"/>
      <c r="I95" s="4">
        <f>ROUND(+I73*$C$12,0)</f>
        <v>0</v>
      </c>
      <c r="J95" s="26"/>
      <c r="K95" s="4">
        <f>ROUND(+K73*$C$12,0)</f>
        <v>0</v>
      </c>
      <c r="L95" s="26"/>
      <c r="M95" s="4">
        <f>ROUND(+M73*$C$12,0)</f>
        <v>0</v>
      </c>
      <c r="N95" s="26"/>
      <c r="O95" s="4">
        <f>ROUND(+O73*$C$12,0)</f>
        <v>0</v>
      </c>
    </row>
    <row r="96" spans="1:15" x14ac:dyDescent="0.2">
      <c r="A96" s="18" t="s">
        <v>14</v>
      </c>
      <c r="G96" s="5">
        <f>SUM(G92:G95)</f>
        <v>0</v>
      </c>
      <c r="H96" s="26"/>
      <c r="I96" s="5">
        <f>SUM(I92:I95)</f>
        <v>0</v>
      </c>
      <c r="J96" s="26"/>
      <c r="K96" s="5">
        <f>SUM(K92:K95)</f>
        <v>0</v>
      </c>
      <c r="L96" s="26"/>
      <c r="M96" s="5">
        <f>SUM(M92:M95)</f>
        <v>0</v>
      </c>
      <c r="N96" s="26"/>
      <c r="O96" s="5">
        <f>SUM(O92:O95)</f>
        <v>0</v>
      </c>
    </row>
    <row r="97" spans="1:15" x14ac:dyDescent="0.2">
      <c r="A97" s="18"/>
      <c r="G97" s="26"/>
      <c r="H97" s="26"/>
      <c r="I97" s="26"/>
      <c r="J97" s="26"/>
      <c r="K97" s="26"/>
      <c r="L97" s="26"/>
      <c r="M97" s="26"/>
      <c r="N97" s="26"/>
      <c r="O97" s="26"/>
    </row>
    <row r="98" spans="1:15" x14ac:dyDescent="0.2">
      <c r="A98" s="20" t="s">
        <v>13</v>
      </c>
      <c r="G98" s="5">
        <f>G90+G96</f>
        <v>0</v>
      </c>
      <c r="H98" s="26"/>
      <c r="I98" s="5">
        <f>I90+I96</f>
        <v>0</v>
      </c>
      <c r="J98" s="26"/>
      <c r="K98" s="5">
        <f>K90+K96</f>
        <v>0</v>
      </c>
      <c r="L98" s="26"/>
      <c r="M98" s="5">
        <f>M90+M96</f>
        <v>0</v>
      </c>
      <c r="N98" s="26"/>
      <c r="O98" s="5">
        <f>O90+O96</f>
        <v>0</v>
      </c>
    </row>
    <row r="99" spans="1:15" x14ac:dyDescent="0.2">
      <c r="G99" s="26"/>
      <c r="H99" s="26"/>
      <c r="I99" s="26"/>
      <c r="J99" s="26"/>
      <c r="K99" s="26"/>
      <c r="L99" s="26"/>
      <c r="M99" s="26"/>
      <c r="N99" s="26"/>
      <c r="O99" s="26"/>
    </row>
    <row r="100" spans="1:15" x14ac:dyDescent="0.2"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x14ac:dyDescent="0.2">
      <c r="A101" s="20" t="s">
        <v>16</v>
      </c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x14ac:dyDescent="0.2">
      <c r="A102" s="31" t="s">
        <v>17</v>
      </c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x14ac:dyDescent="0.2">
      <c r="G103" s="26">
        <v>0</v>
      </c>
      <c r="H103" s="26"/>
      <c r="I103" s="59">
        <f>ROUND(SUM(G103+(G103*$C$8)),0)</f>
        <v>0</v>
      </c>
      <c r="J103" s="26"/>
      <c r="K103" s="59">
        <f>ROUND(SUM(I103+(I103*$C$8)),0)</f>
        <v>0</v>
      </c>
      <c r="L103" s="26"/>
      <c r="M103" s="59">
        <f>ROUND(SUM(K103+(K103*$C$8)),0)</f>
        <v>0</v>
      </c>
      <c r="N103" s="26"/>
      <c r="O103" s="59">
        <f>ROUND(SUM(M103+(M103*$C$8)),0)</f>
        <v>0</v>
      </c>
    </row>
    <row r="104" spans="1:15" x14ac:dyDescent="0.2">
      <c r="G104" s="26">
        <v>0</v>
      </c>
      <c r="H104" s="26"/>
      <c r="I104" s="59">
        <f>ROUND(SUM(G104+(G104*$C$8)),0)</f>
        <v>0</v>
      </c>
      <c r="J104" s="26"/>
      <c r="K104" s="59">
        <f>ROUND(SUM(I104+(I104*$C$8)),0)</f>
        <v>0</v>
      </c>
      <c r="L104" s="26"/>
      <c r="M104" s="59">
        <f>ROUND(SUM(K104+(K104*$C$8)),0)</f>
        <v>0</v>
      </c>
      <c r="N104" s="26"/>
      <c r="O104" s="59">
        <f>ROUND(SUM(M104+(M104*$C$8)),0)</f>
        <v>0</v>
      </c>
    </row>
    <row r="105" spans="1:15" x14ac:dyDescent="0.2">
      <c r="G105" s="32">
        <v>0</v>
      </c>
      <c r="H105" s="26"/>
      <c r="I105" s="62">
        <f>ROUND(SUM(G105+(G105*$C$8)),0)</f>
        <v>0</v>
      </c>
      <c r="J105" s="26"/>
      <c r="K105" s="62">
        <f>ROUND(SUM(I105+(I105*$C$8)),0)</f>
        <v>0</v>
      </c>
      <c r="L105" s="26"/>
      <c r="M105" s="62">
        <f>ROUND(SUM(K105+(K105*$C$8)),0)</f>
        <v>0</v>
      </c>
      <c r="N105" s="26"/>
      <c r="O105" s="62">
        <f>ROUND(SUM(M105+(M105*$C$8)),0)</f>
        <v>0</v>
      </c>
    </row>
    <row r="106" spans="1:15" x14ac:dyDescent="0.2">
      <c r="A106" s="20" t="s">
        <v>5</v>
      </c>
      <c r="G106" s="5">
        <f>SUM(G103:G105)</f>
        <v>0</v>
      </c>
      <c r="H106" s="26"/>
      <c r="I106" s="5">
        <f>SUM(I103:I105)</f>
        <v>0</v>
      </c>
      <c r="J106" s="26"/>
      <c r="K106" s="5">
        <f>SUM(K103:K105)</f>
        <v>0</v>
      </c>
      <c r="L106" s="26"/>
      <c r="M106" s="5">
        <f>SUM(M103:M105)</f>
        <v>0</v>
      </c>
      <c r="N106" s="26"/>
      <c r="O106" s="5">
        <f>SUM(O103:O105)</f>
        <v>0</v>
      </c>
    </row>
    <row r="107" spans="1:15" x14ac:dyDescent="0.2">
      <c r="A107" s="19" t="s">
        <v>18</v>
      </c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x14ac:dyDescent="0.2"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x14ac:dyDescent="0.2">
      <c r="A109" s="20" t="s">
        <v>122</v>
      </c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x14ac:dyDescent="0.2">
      <c r="A110" s="31" t="s">
        <v>56</v>
      </c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x14ac:dyDescent="0.2">
      <c r="A111" s="34"/>
      <c r="G111" s="26">
        <v>0</v>
      </c>
      <c r="H111" s="26"/>
      <c r="I111" s="26">
        <v>0</v>
      </c>
      <c r="J111" s="26" t="s">
        <v>18</v>
      </c>
      <c r="K111" s="26">
        <v>0</v>
      </c>
      <c r="L111" s="26" t="s">
        <v>18</v>
      </c>
      <c r="M111" s="26">
        <v>0</v>
      </c>
      <c r="N111" s="26"/>
      <c r="O111" s="26">
        <v>0</v>
      </c>
    </row>
    <row r="112" spans="1:15" x14ac:dyDescent="0.2">
      <c r="G112" s="26">
        <v>0</v>
      </c>
      <c r="H112" s="26"/>
      <c r="I112" s="26">
        <v>0</v>
      </c>
      <c r="J112" s="26"/>
      <c r="K112" s="26">
        <v>0</v>
      </c>
      <c r="L112" s="26"/>
      <c r="M112" s="26">
        <v>0</v>
      </c>
      <c r="N112" s="26"/>
      <c r="O112" s="26">
        <v>0</v>
      </c>
    </row>
    <row r="113" spans="1:15" x14ac:dyDescent="0.2">
      <c r="G113" s="26">
        <v>0</v>
      </c>
      <c r="H113" s="26"/>
      <c r="I113" s="26">
        <v>0</v>
      </c>
      <c r="J113" s="26"/>
      <c r="K113" s="26">
        <v>0</v>
      </c>
      <c r="L113" s="26"/>
      <c r="M113" s="26">
        <v>0</v>
      </c>
      <c r="N113" s="26"/>
      <c r="O113" s="26">
        <v>0</v>
      </c>
    </row>
    <row r="114" spans="1:15" x14ac:dyDescent="0.2">
      <c r="G114" s="32">
        <v>0</v>
      </c>
      <c r="H114" s="26"/>
      <c r="I114" s="32">
        <v>0</v>
      </c>
      <c r="J114" s="26"/>
      <c r="K114" s="32">
        <v>0</v>
      </c>
      <c r="L114" s="26"/>
      <c r="M114" s="32">
        <v>0</v>
      </c>
      <c r="N114" s="26"/>
      <c r="O114" s="32">
        <v>0</v>
      </c>
    </row>
    <row r="115" spans="1:15" x14ac:dyDescent="0.2">
      <c r="A115" s="20" t="s">
        <v>5</v>
      </c>
      <c r="G115" s="5">
        <f>SUM(G111:G114)</f>
        <v>0</v>
      </c>
      <c r="H115" s="26"/>
      <c r="I115" s="5">
        <f>SUM(I111:I114)</f>
        <v>0</v>
      </c>
      <c r="J115" s="26"/>
      <c r="K115" s="5">
        <f>SUM(K111:K114)</f>
        <v>0</v>
      </c>
      <c r="L115" s="26"/>
      <c r="M115" s="5">
        <f>SUM(M111:M114)</f>
        <v>0</v>
      </c>
      <c r="N115" s="26"/>
      <c r="O115" s="5">
        <f>SUM(O111:O114)</f>
        <v>0</v>
      </c>
    </row>
    <row r="116" spans="1:15" x14ac:dyDescent="0.2"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x14ac:dyDescent="0.2"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x14ac:dyDescent="0.2">
      <c r="A118" s="20" t="s">
        <v>20</v>
      </c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x14ac:dyDescent="0.2">
      <c r="A119" s="31" t="s">
        <v>19</v>
      </c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x14ac:dyDescent="0.2">
      <c r="G120" s="26">
        <v>0</v>
      </c>
      <c r="H120" s="26"/>
      <c r="I120" s="59">
        <f t="shared" ref="I120:I131" si="25">ROUND(SUM(G120+(G120*$C$8)),0)</f>
        <v>0</v>
      </c>
      <c r="J120" s="26"/>
      <c r="K120" s="59">
        <f t="shared" ref="K120:K131" si="26">ROUND(SUM(I120+(I120*$C$8)),0)</f>
        <v>0</v>
      </c>
      <c r="L120" s="26"/>
      <c r="M120" s="59">
        <f t="shared" ref="M120:M131" si="27">ROUND(SUM(K120+(K120*$C$8)),0)</f>
        <v>0</v>
      </c>
      <c r="N120" s="26"/>
      <c r="O120" s="59">
        <f t="shared" ref="O120:O131" si="28">ROUND(SUM(M120+(M120*$C$8)),0)</f>
        <v>0</v>
      </c>
    </row>
    <row r="121" spans="1:15" x14ac:dyDescent="0.2">
      <c r="G121" s="26">
        <v>0</v>
      </c>
      <c r="H121" s="26"/>
      <c r="I121" s="59">
        <f t="shared" si="25"/>
        <v>0</v>
      </c>
      <c r="J121" s="26"/>
      <c r="K121" s="59">
        <f t="shared" si="26"/>
        <v>0</v>
      </c>
      <c r="L121" s="26"/>
      <c r="M121" s="59">
        <f t="shared" si="27"/>
        <v>0</v>
      </c>
      <c r="N121" s="26"/>
      <c r="O121" s="59">
        <f t="shared" si="28"/>
        <v>0</v>
      </c>
    </row>
    <row r="122" spans="1:15" x14ac:dyDescent="0.2">
      <c r="G122" s="26">
        <v>0</v>
      </c>
      <c r="H122" s="26"/>
      <c r="I122" s="59">
        <f t="shared" si="25"/>
        <v>0</v>
      </c>
      <c r="J122" s="26"/>
      <c r="K122" s="59">
        <f t="shared" si="26"/>
        <v>0</v>
      </c>
      <c r="L122" s="26"/>
      <c r="M122" s="59">
        <f t="shared" si="27"/>
        <v>0</v>
      </c>
      <c r="N122" s="26"/>
      <c r="O122" s="59">
        <f t="shared" si="28"/>
        <v>0</v>
      </c>
    </row>
    <row r="123" spans="1:15" x14ac:dyDescent="0.2">
      <c r="G123" s="26">
        <v>0</v>
      </c>
      <c r="H123" s="26"/>
      <c r="I123" s="59">
        <f t="shared" si="25"/>
        <v>0</v>
      </c>
      <c r="J123" s="26"/>
      <c r="K123" s="59">
        <f t="shared" si="26"/>
        <v>0</v>
      </c>
      <c r="L123" s="26"/>
      <c r="M123" s="59">
        <f t="shared" si="27"/>
        <v>0</v>
      </c>
      <c r="N123" s="26"/>
      <c r="O123" s="59">
        <f t="shared" si="28"/>
        <v>0</v>
      </c>
    </row>
    <row r="124" spans="1:15" x14ac:dyDescent="0.2">
      <c r="G124" s="26">
        <v>0</v>
      </c>
      <c r="H124" s="26"/>
      <c r="I124" s="59">
        <f t="shared" si="25"/>
        <v>0</v>
      </c>
      <c r="J124" s="26"/>
      <c r="K124" s="59">
        <f t="shared" si="26"/>
        <v>0</v>
      </c>
      <c r="L124" s="26"/>
      <c r="M124" s="59">
        <f t="shared" si="27"/>
        <v>0</v>
      </c>
      <c r="N124" s="26"/>
      <c r="O124" s="59">
        <f t="shared" si="28"/>
        <v>0</v>
      </c>
    </row>
    <row r="125" spans="1:15" x14ac:dyDescent="0.2">
      <c r="G125" s="26">
        <v>0</v>
      </c>
      <c r="H125" s="26"/>
      <c r="I125" s="59">
        <f t="shared" si="25"/>
        <v>0</v>
      </c>
      <c r="J125" s="26"/>
      <c r="K125" s="59">
        <f t="shared" si="26"/>
        <v>0</v>
      </c>
      <c r="L125" s="26"/>
      <c r="M125" s="59">
        <f t="shared" si="27"/>
        <v>0</v>
      </c>
      <c r="N125" s="26"/>
      <c r="O125" s="59">
        <f t="shared" si="28"/>
        <v>0</v>
      </c>
    </row>
    <row r="126" spans="1:15" x14ac:dyDescent="0.2">
      <c r="G126" s="26">
        <v>0</v>
      </c>
      <c r="H126" s="26"/>
      <c r="I126" s="59">
        <f t="shared" si="25"/>
        <v>0</v>
      </c>
      <c r="J126" s="26"/>
      <c r="K126" s="59">
        <f t="shared" si="26"/>
        <v>0</v>
      </c>
      <c r="L126" s="26"/>
      <c r="M126" s="59">
        <f t="shared" si="27"/>
        <v>0</v>
      </c>
      <c r="N126" s="26"/>
      <c r="O126" s="59">
        <f t="shared" si="28"/>
        <v>0</v>
      </c>
    </row>
    <row r="127" spans="1:15" x14ac:dyDescent="0.2">
      <c r="G127" s="26">
        <v>0</v>
      </c>
      <c r="H127" s="26"/>
      <c r="I127" s="59">
        <f t="shared" si="25"/>
        <v>0</v>
      </c>
      <c r="J127" s="26"/>
      <c r="K127" s="59">
        <f t="shared" si="26"/>
        <v>0</v>
      </c>
      <c r="L127" s="26"/>
      <c r="M127" s="59">
        <f t="shared" si="27"/>
        <v>0</v>
      </c>
      <c r="N127" s="26"/>
      <c r="O127" s="59">
        <f t="shared" si="28"/>
        <v>0</v>
      </c>
    </row>
    <row r="128" spans="1:15" x14ac:dyDescent="0.2">
      <c r="G128" s="26">
        <v>0</v>
      </c>
      <c r="H128" s="26"/>
      <c r="I128" s="59">
        <f t="shared" si="25"/>
        <v>0</v>
      </c>
      <c r="J128" s="26"/>
      <c r="K128" s="59">
        <f t="shared" si="26"/>
        <v>0</v>
      </c>
      <c r="L128" s="26"/>
      <c r="M128" s="59">
        <f t="shared" si="27"/>
        <v>0</v>
      </c>
      <c r="N128" s="26"/>
      <c r="O128" s="59">
        <f t="shared" si="28"/>
        <v>0</v>
      </c>
    </row>
    <row r="129" spans="1:15" x14ac:dyDescent="0.2">
      <c r="G129" s="26">
        <v>0</v>
      </c>
      <c r="H129" s="26"/>
      <c r="I129" s="59">
        <f t="shared" si="25"/>
        <v>0</v>
      </c>
      <c r="J129" s="26"/>
      <c r="K129" s="59">
        <f t="shared" si="26"/>
        <v>0</v>
      </c>
      <c r="L129" s="26"/>
      <c r="M129" s="59">
        <f t="shared" si="27"/>
        <v>0</v>
      </c>
      <c r="N129" s="26"/>
      <c r="O129" s="59">
        <f t="shared" si="28"/>
        <v>0</v>
      </c>
    </row>
    <row r="130" spans="1:15" x14ac:dyDescent="0.2">
      <c r="G130" s="26">
        <v>0</v>
      </c>
      <c r="H130" s="26"/>
      <c r="I130" s="59">
        <f t="shared" si="25"/>
        <v>0</v>
      </c>
      <c r="J130" s="26"/>
      <c r="K130" s="59">
        <f t="shared" si="26"/>
        <v>0</v>
      </c>
      <c r="L130" s="26"/>
      <c r="M130" s="59">
        <f t="shared" si="27"/>
        <v>0</v>
      </c>
      <c r="N130" s="26"/>
      <c r="O130" s="59">
        <f t="shared" si="28"/>
        <v>0</v>
      </c>
    </row>
    <row r="131" spans="1:15" x14ac:dyDescent="0.2">
      <c r="G131" s="32">
        <v>0</v>
      </c>
      <c r="H131" s="26"/>
      <c r="I131" s="62">
        <f t="shared" si="25"/>
        <v>0</v>
      </c>
      <c r="J131" s="26"/>
      <c r="K131" s="62">
        <f t="shared" si="26"/>
        <v>0</v>
      </c>
      <c r="L131" s="26"/>
      <c r="M131" s="62">
        <f t="shared" si="27"/>
        <v>0</v>
      </c>
      <c r="N131" s="26"/>
      <c r="O131" s="62">
        <f t="shared" si="28"/>
        <v>0</v>
      </c>
    </row>
    <row r="132" spans="1:15" x14ac:dyDescent="0.2">
      <c r="A132" s="20" t="s">
        <v>5</v>
      </c>
      <c r="G132" s="5">
        <f>SUM(G120:G131)</f>
        <v>0</v>
      </c>
      <c r="H132" s="26"/>
      <c r="I132" s="5">
        <f>SUM(I120:I131)</f>
        <v>0</v>
      </c>
      <c r="J132" s="26"/>
      <c r="K132" s="5">
        <f>SUM(K120:K131)</f>
        <v>0</v>
      </c>
      <c r="L132" s="26"/>
      <c r="M132" s="5">
        <f>SUM(M120:M131)</f>
        <v>0</v>
      </c>
      <c r="N132" s="26"/>
      <c r="O132" s="5">
        <f>SUM(O120:O131)</f>
        <v>0</v>
      </c>
    </row>
    <row r="133" spans="1:15" x14ac:dyDescent="0.2"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x14ac:dyDescent="0.2"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x14ac:dyDescent="0.2">
      <c r="A135" s="20" t="s">
        <v>21</v>
      </c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x14ac:dyDescent="0.2">
      <c r="A136" s="33" t="s">
        <v>22</v>
      </c>
      <c r="G136" s="26">
        <v>0</v>
      </c>
      <c r="H136" s="26"/>
      <c r="I136" s="59">
        <f>ROUND(SUM(G136+(G136*$C$8)),0)</f>
        <v>0</v>
      </c>
      <c r="J136" s="26"/>
      <c r="K136" s="59">
        <f>ROUND(SUM(I136+(I136*$C$8)),0)</f>
        <v>0</v>
      </c>
      <c r="L136" s="26"/>
      <c r="M136" s="59">
        <f>ROUND(SUM(K136+(K136*$C$8)),0)</f>
        <v>0</v>
      </c>
      <c r="N136" s="26"/>
      <c r="O136" s="59">
        <f>ROUND(SUM(M136+(M136*$C$8)),0)</f>
        <v>0</v>
      </c>
    </row>
    <row r="137" spans="1:15" x14ac:dyDescent="0.2">
      <c r="A137" s="33" t="s">
        <v>23</v>
      </c>
      <c r="G137" s="32">
        <v>0</v>
      </c>
      <c r="H137" s="26"/>
      <c r="I137" s="62">
        <f>ROUND(SUM(G137+(G137*$C$8)),0)</f>
        <v>0</v>
      </c>
      <c r="J137" s="26"/>
      <c r="K137" s="62">
        <f>ROUND(SUM(I137+(I137*$C$8)),0)</f>
        <v>0</v>
      </c>
      <c r="L137" s="26"/>
      <c r="M137" s="62">
        <f>ROUND(SUM(K137+(K137*$C$8)),0)</f>
        <v>0</v>
      </c>
      <c r="N137" s="26"/>
      <c r="O137" s="62">
        <f>ROUND(SUM(M137+(M137*$C$8)),0)</f>
        <v>0</v>
      </c>
    </row>
    <row r="138" spans="1:15" x14ac:dyDescent="0.2">
      <c r="A138" s="20" t="s">
        <v>24</v>
      </c>
      <c r="G138" s="5">
        <f>SUM(G136:G137)</f>
        <v>0</v>
      </c>
      <c r="H138" s="26"/>
      <c r="I138" s="5">
        <f>SUM(I136:I137)</f>
        <v>0</v>
      </c>
      <c r="J138" s="26"/>
      <c r="K138" s="5">
        <f>SUM(K136:K137)</f>
        <v>0</v>
      </c>
      <c r="L138" s="26"/>
      <c r="M138" s="5">
        <f>SUM(M136:M137)</f>
        <v>0</v>
      </c>
      <c r="N138" s="26"/>
      <c r="O138" s="5">
        <f>SUM(O136:O137)</f>
        <v>0</v>
      </c>
    </row>
    <row r="139" spans="1:15" x14ac:dyDescent="0.2"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x14ac:dyDescent="0.2"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x14ac:dyDescent="0.2">
      <c r="A141" s="20" t="s">
        <v>25</v>
      </c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x14ac:dyDescent="0.2">
      <c r="A142" s="31" t="s">
        <v>19</v>
      </c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x14ac:dyDescent="0.2">
      <c r="G143" s="26">
        <v>0</v>
      </c>
      <c r="H143" s="26"/>
      <c r="I143" s="59">
        <f>ROUND(SUM(G143+(G143*$C$8)),0)</f>
        <v>0</v>
      </c>
      <c r="J143" s="26"/>
      <c r="K143" s="59">
        <f>ROUND(SUM(I143+(I143*$C$8)),0)</f>
        <v>0</v>
      </c>
      <c r="L143" s="26"/>
      <c r="M143" s="59">
        <f>ROUND(SUM(K143+(K143*$C$8)),0)</f>
        <v>0</v>
      </c>
      <c r="N143" s="26"/>
      <c r="O143" s="59">
        <f>ROUND(SUM(M143+(M143*$C$8)),0)</f>
        <v>0</v>
      </c>
    </row>
    <row r="144" spans="1:15" x14ac:dyDescent="0.2">
      <c r="G144" s="26">
        <v>0</v>
      </c>
      <c r="H144" s="26"/>
      <c r="I144" s="59">
        <f>ROUND(SUM(G144+(G144*$C$8)),0)</f>
        <v>0</v>
      </c>
      <c r="J144" s="26"/>
      <c r="K144" s="59">
        <f>ROUND(SUM(I144+(I144*$C$8)),0)</f>
        <v>0</v>
      </c>
      <c r="L144" s="26"/>
      <c r="M144" s="59">
        <f>ROUND(SUM(K144+(K144*$C$8)),0)</f>
        <v>0</v>
      </c>
      <c r="N144" s="26"/>
      <c r="O144" s="59">
        <f>ROUND(SUM(M144+(M144*$C$8)),0)</f>
        <v>0</v>
      </c>
    </row>
    <row r="145" spans="1:15" x14ac:dyDescent="0.2">
      <c r="G145" s="32">
        <v>0</v>
      </c>
      <c r="H145" s="26"/>
      <c r="I145" s="62">
        <f>ROUND(SUM(G145+(G145*$C$8)),0)</f>
        <v>0</v>
      </c>
      <c r="J145" s="26"/>
      <c r="K145" s="62">
        <f>ROUND(SUM(I145+(I145*$C$8)),0)</f>
        <v>0</v>
      </c>
      <c r="L145" s="26"/>
      <c r="M145" s="62">
        <f>ROUND(SUM(K145+(K145*$C$8)),0)</f>
        <v>0</v>
      </c>
      <c r="N145" s="26"/>
      <c r="O145" s="62">
        <f>ROUND(SUM(M145+(M145*$C$8)),0)</f>
        <v>0</v>
      </c>
    </row>
    <row r="146" spans="1:15" x14ac:dyDescent="0.2">
      <c r="A146" s="20" t="s">
        <v>5</v>
      </c>
      <c r="G146" s="5">
        <f>SUM(G143:G145)</f>
        <v>0</v>
      </c>
      <c r="H146" s="26"/>
      <c r="I146" s="5">
        <f>SUM(I143:I145)</f>
        <v>0</v>
      </c>
      <c r="J146" s="26"/>
      <c r="K146" s="5">
        <f>SUM(K143:K145)</f>
        <v>0</v>
      </c>
      <c r="L146" s="26"/>
      <c r="M146" s="5">
        <f>SUM(M143:M145)</f>
        <v>0</v>
      </c>
      <c r="N146" s="26"/>
      <c r="O146" s="5">
        <f>SUM(O143:O145)</f>
        <v>0</v>
      </c>
    </row>
    <row r="147" spans="1:15" x14ac:dyDescent="0.2"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x14ac:dyDescent="0.2"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x14ac:dyDescent="0.2">
      <c r="A149" s="20" t="s">
        <v>27</v>
      </c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x14ac:dyDescent="0.2">
      <c r="A150" s="31" t="s">
        <v>19</v>
      </c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x14ac:dyDescent="0.2">
      <c r="G151" s="26">
        <v>0</v>
      </c>
      <c r="H151" s="26"/>
      <c r="I151" s="59">
        <f>ROUND(SUM(G151+(G151*$C$8)),0)</f>
        <v>0</v>
      </c>
      <c r="J151" s="26"/>
      <c r="K151" s="59">
        <f>ROUND(SUM(I151+(I151*$C$8)),0)</f>
        <v>0</v>
      </c>
      <c r="L151" s="26"/>
      <c r="M151" s="59">
        <f>ROUND(SUM(K151+(K151*$C$8)),0)</f>
        <v>0</v>
      </c>
      <c r="N151" s="26"/>
      <c r="O151" s="59">
        <f>ROUND(SUM(M151+(M151*$C$8)),0)</f>
        <v>0</v>
      </c>
    </row>
    <row r="152" spans="1:15" x14ac:dyDescent="0.2">
      <c r="G152" s="26">
        <v>0</v>
      </c>
      <c r="H152" s="26"/>
      <c r="I152" s="59">
        <f>ROUND(SUM(G152+(G152*$C$8)),0)</f>
        <v>0</v>
      </c>
      <c r="J152" s="26"/>
      <c r="K152" s="59">
        <f>ROUND(SUM(I152+(I152*$C$8)),0)</f>
        <v>0</v>
      </c>
      <c r="L152" s="26"/>
      <c r="M152" s="59">
        <f>ROUND(SUM(K152+(K152*$C$8)),0)</f>
        <v>0</v>
      </c>
      <c r="N152" s="26"/>
      <c r="O152" s="59">
        <f>ROUND(SUM(M152+(M152*$C$8)),0)</f>
        <v>0</v>
      </c>
    </row>
    <row r="153" spans="1:15" x14ac:dyDescent="0.2">
      <c r="G153" s="32">
        <v>0</v>
      </c>
      <c r="H153" s="26"/>
      <c r="I153" s="62">
        <f>ROUND(SUM(G153+(G153*$C$8)),0)</f>
        <v>0</v>
      </c>
      <c r="J153" s="26"/>
      <c r="K153" s="62">
        <f>ROUND(SUM(I153+(I153*$C$8)),0)</f>
        <v>0</v>
      </c>
      <c r="L153" s="26"/>
      <c r="M153" s="62">
        <f>ROUND(SUM(K153+(K153*$C$8)),0)</f>
        <v>0</v>
      </c>
      <c r="N153" s="26"/>
      <c r="O153" s="62">
        <f>ROUND(SUM(M153+(M153*$C$8)),0)</f>
        <v>0</v>
      </c>
    </row>
    <row r="154" spans="1:15" x14ac:dyDescent="0.2">
      <c r="A154" s="20" t="s">
        <v>5</v>
      </c>
      <c r="G154" s="5">
        <f>SUM(G151:G153)</f>
        <v>0</v>
      </c>
      <c r="H154" s="26"/>
      <c r="I154" s="5">
        <f>SUM(I151:I153)</f>
        <v>0</v>
      </c>
      <c r="J154" s="26"/>
      <c r="K154" s="5">
        <f>SUM(K151:K153)</f>
        <v>0</v>
      </c>
      <c r="L154" s="26"/>
      <c r="M154" s="5">
        <f>SUM(M151:M153)</f>
        <v>0</v>
      </c>
      <c r="N154" s="26"/>
      <c r="O154" s="5">
        <f>SUM(O151:O153)</f>
        <v>0</v>
      </c>
    </row>
    <row r="155" spans="1:15" x14ac:dyDescent="0.2">
      <c r="A155" s="19" t="s">
        <v>18</v>
      </c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x14ac:dyDescent="0.2"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x14ac:dyDescent="0.2">
      <c r="A157" s="20" t="s">
        <v>28</v>
      </c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x14ac:dyDescent="0.2">
      <c r="A158" s="31" t="s">
        <v>19</v>
      </c>
      <c r="G158" s="26">
        <v>0</v>
      </c>
      <c r="H158" s="26"/>
      <c r="I158" s="59">
        <f>ROUND(SUM(G158+(G158*$C$8)),0)</f>
        <v>0</v>
      </c>
      <c r="J158" s="26"/>
      <c r="K158" s="59">
        <f>ROUND(SUM(I158+(I158*$C$8)),0)</f>
        <v>0</v>
      </c>
      <c r="L158" s="26"/>
      <c r="M158" s="59">
        <f>ROUND(SUM(K158+(K158*$C$8)),0)</f>
        <v>0</v>
      </c>
      <c r="N158" s="26"/>
      <c r="O158" s="59">
        <f>ROUND(SUM(M158+(M158*$C$8)),0)</f>
        <v>0</v>
      </c>
    </row>
    <row r="159" spans="1:15" x14ac:dyDescent="0.2">
      <c r="G159" s="26">
        <v>0</v>
      </c>
      <c r="H159" s="26"/>
      <c r="I159" s="59">
        <f>ROUND(SUM(G159+(G159*$C$8)),0)</f>
        <v>0</v>
      </c>
      <c r="J159" s="26"/>
      <c r="K159" s="59">
        <f>ROUND(SUM(I159+(I159*$C$8)),0)</f>
        <v>0</v>
      </c>
      <c r="L159" s="26"/>
      <c r="M159" s="59">
        <f>ROUND(SUM(K159+(K159*$C$8)),0)</f>
        <v>0</v>
      </c>
      <c r="N159" s="26"/>
      <c r="O159" s="59">
        <f>ROUND(SUM(M159+(M159*$C$8)),0)</f>
        <v>0</v>
      </c>
    </row>
    <row r="160" spans="1:15" x14ac:dyDescent="0.2">
      <c r="G160" s="26">
        <v>0</v>
      </c>
      <c r="H160" s="26"/>
      <c r="I160" s="59">
        <f>ROUND(SUM(G160+(G160*$C$8)),0)</f>
        <v>0</v>
      </c>
      <c r="J160" s="26"/>
      <c r="K160" s="59">
        <f>ROUND(SUM(I160+(I160*$C$8)),0)</f>
        <v>0</v>
      </c>
      <c r="L160" s="26"/>
      <c r="M160" s="59">
        <f>ROUND(SUM(K160+(K160*$C$8)),0)</f>
        <v>0</v>
      </c>
      <c r="N160" s="26"/>
      <c r="O160" s="59">
        <f>ROUND(SUM(M160+(M160*$C$8)),0)</f>
        <v>0</v>
      </c>
    </row>
    <row r="161" spans="1:17" x14ac:dyDescent="0.2">
      <c r="G161" s="26">
        <v>0</v>
      </c>
      <c r="H161" s="26"/>
      <c r="I161" s="59">
        <f>ROUND(SUM(G161+(G161*$C$8)),0)</f>
        <v>0</v>
      </c>
      <c r="J161" s="26"/>
      <c r="K161" s="59">
        <f>ROUND(SUM(I161+(I161*$C$8)),0)</f>
        <v>0</v>
      </c>
      <c r="L161" s="26"/>
      <c r="M161" s="59">
        <f>ROUND(SUM(K161+(K161*$C$8)),0)</f>
        <v>0</v>
      </c>
      <c r="N161" s="26"/>
      <c r="O161" s="59">
        <f>ROUND(SUM(M161+(M161*$C$8)),0)</f>
        <v>0</v>
      </c>
    </row>
    <row r="162" spans="1:17" x14ac:dyDescent="0.2">
      <c r="G162" s="26">
        <v>0</v>
      </c>
      <c r="H162" s="26"/>
      <c r="I162" s="59">
        <f>ROUND(SUM(G162+(G162*$C$8)),0)</f>
        <v>0</v>
      </c>
      <c r="J162" s="26"/>
      <c r="K162" s="59">
        <f>ROUND(SUM(I162+(I162*$C$8)),0)</f>
        <v>0</v>
      </c>
      <c r="L162" s="26"/>
      <c r="M162" s="59">
        <f>ROUND(SUM(K162+(K162*$C$8)),0)</f>
        <v>0</v>
      </c>
      <c r="N162" s="26"/>
      <c r="O162" s="59">
        <f>ROUND(SUM(M162+(M162*$C$8)),0)</f>
        <v>0</v>
      </c>
    </row>
    <row r="163" spans="1:17" x14ac:dyDescent="0.2">
      <c r="G163" s="26"/>
      <c r="H163" s="26"/>
      <c r="I163" s="59"/>
      <c r="J163" s="26"/>
      <c r="K163" s="59"/>
      <c r="L163" s="26"/>
      <c r="M163" s="59"/>
      <c r="N163" s="26"/>
      <c r="O163" s="59"/>
      <c r="Q163" s="33" t="s">
        <v>58</v>
      </c>
    </row>
    <row r="164" spans="1:17" x14ac:dyDescent="0.2">
      <c r="A164" s="34" t="s">
        <v>57</v>
      </c>
      <c r="G164" s="26">
        <v>0</v>
      </c>
      <c r="H164" s="26"/>
      <c r="I164" s="59">
        <f>ROUND(SUM(G164+(G164*$C$8)),0)</f>
        <v>0</v>
      </c>
      <c r="J164" s="26"/>
      <c r="K164" s="59">
        <f>ROUND(SUM(I164+(I164*$C$8)),0)</f>
        <v>0</v>
      </c>
      <c r="L164" s="26"/>
      <c r="M164" s="59">
        <f>ROUND(SUM(K164+(K164*$C$8)),0)</f>
        <v>0</v>
      </c>
      <c r="N164" s="26"/>
      <c r="O164" s="59">
        <f>ROUND(SUM(M164+(M164*$C$8)),0)</f>
        <v>0</v>
      </c>
      <c r="Q164" s="26">
        <f>SUM(G164:O164)</f>
        <v>0</v>
      </c>
    </row>
    <row r="165" spans="1:17" x14ac:dyDescent="0.2">
      <c r="G165" s="26"/>
      <c r="H165" s="26"/>
      <c r="I165" s="59"/>
      <c r="J165" s="26"/>
      <c r="K165" s="59"/>
      <c r="L165" s="26"/>
      <c r="M165" s="59"/>
      <c r="N165" s="26"/>
      <c r="O165" s="59"/>
      <c r="Q165" s="19" t="s">
        <v>30</v>
      </c>
    </row>
    <row r="166" spans="1:17" x14ac:dyDescent="0.2">
      <c r="A166" s="34" t="s">
        <v>29</v>
      </c>
      <c r="G166" s="32">
        <v>0</v>
      </c>
      <c r="H166" s="26"/>
      <c r="I166" s="62">
        <f>ROUND(SUM(G166+(G166*$C$8)),0)</f>
        <v>0</v>
      </c>
      <c r="J166" s="26"/>
      <c r="K166" s="62">
        <f>ROUND(SUM(I166+(I166*$C$8)),0)</f>
        <v>0</v>
      </c>
      <c r="L166" s="26"/>
      <c r="M166" s="62">
        <f>ROUND(SUM(K166+(K166*$C$8)),0)</f>
        <v>0</v>
      </c>
      <c r="N166" s="26"/>
      <c r="O166" s="62">
        <f>ROUND(SUM(M166+(M166*$C$8)),0)</f>
        <v>0</v>
      </c>
      <c r="Q166" s="26">
        <f>SUM(G166:O166)</f>
        <v>0</v>
      </c>
    </row>
    <row r="167" spans="1:17" x14ac:dyDescent="0.2">
      <c r="A167" s="20" t="s">
        <v>5</v>
      </c>
      <c r="G167" s="5">
        <f>SUM(G158:G166)</f>
        <v>0</v>
      </c>
      <c r="H167" s="26"/>
      <c r="I167" s="5">
        <f>SUM(I158:I166)</f>
        <v>0</v>
      </c>
      <c r="J167" s="26"/>
      <c r="K167" s="5">
        <f>SUM(K158:K166)</f>
        <v>0</v>
      </c>
      <c r="L167" s="26"/>
      <c r="M167" s="5">
        <f>SUM(M158:M166)</f>
        <v>0</v>
      </c>
      <c r="N167" s="26"/>
      <c r="O167" s="5">
        <f>SUM(O158:O166)</f>
        <v>0</v>
      </c>
    </row>
    <row r="168" spans="1:17" x14ac:dyDescent="0.2"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7" x14ac:dyDescent="0.2">
      <c r="A169" s="18" t="s">
        <v>31</v>
      </c>
      <c r="G169" s="5">
        <f>SUM(G98+G106+G115+G132+G138+G146+G154+G167)</f>
        <v>0</v>
      </c>
      <c r="H169" s="5"/>
      <c r="I169" s="5">
        <f>SUM(I98+I106+I115+I132+I138+I146+I154+I167)</f>
        <v>0</v>
      </c>
      <c r="J169" s="5"/>
      <c r="K169" s="5">
        <f>SUM(K98+K106+K115+K132+K138+K146+K154+K167)</f>
        <v>0</v>
      </c>
      <c r="L169" s="5"/>
      <c r="M169" s="5">
        <f>SUM(M98+M106+M115+M132+M138+M146+M154+M167)</f>
        <v>0</v>
      </c>
      <c r="N169" s="5"/>
      <c r="O169" s="5">
        <f>SUM(O98+O106+O115+O132+O138+O146+O154+O167)</f>
        <v>0</v>
      </c>
    </row>
    <row r="170" spans="1:17" x14ac:dyDescent="0.2">
      <c r="G170" s="35">
        <f>SUM(G98+G106+G132+G154+G167-G166-G164)</f>
        <v>0</v>
      </c>
      <c r="H170" s="35"/>
      <c r="I170" s="35">
        <f>SUM(I98+I106+I132+I154+I167-I166-I164)</f>
        <v>0</v>
      </c>
      <c r="J170" s="35"/>
      <c r="K170" s="35">
        <f>SUM(K98+K106+K132+K154+K167-K166-K164)</f>
        <v>0</v>
      </c>
      <c r="L170" s="35"/>
      <c r="M170" s="35">
        <f>SUM(M98+M106+M132+M154+M167-M166-M164)</f>
        <v>0</v>
      </c>
      <c r="N170" s="35"/>
      <c r="O170" s="35">
        <f>SUM(O98+O106+O132+O154+O167-O166-O164)</f>
        <v>0</v>
      </c>
    </row>
    <row r="171" spans="1:17" x14ac:dyDescent="0.2"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7" x14ac:dyDescent="0.2">
      <c r="A172" s="20" t="s">
        <v>32</v>
      </c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7" x14ac:dyDescent="0.2">
      <c r="A173" s="33" t="s">
        <v>35</v>
      </c>
      <c r="G173" s="26"/>
      <c r="H173" s="26"/>
      <c r="I173" s="26"/>
      <c r="J173" s="26"/>
      <c r="K173" s="26"/>
      <c r="L173" s="26"/>
      <c r="M173" s="26"/>
      <c r="N173" s="26"/>
      <c r="O173" s="26"/>
      <c r="Q173" s="33" t="s">
        <v>68</v>
      </c>
    </row>
    <row r="174" spans="1:17" x14ac:dyDescent="0.2">
      <c r="E174" s="22" t="s">
        <v>33</v>
      </c>
      <c r="G174" s="32">
        <v>0</v>
      </c>
      <c r="H174" s="26"/>
      <c r="I174" s="32">
        <v>0</v>
      </c>
      <c r="J174" s="26"/>
      <c r="K174" s="32">
        <v>0</v>
      </c>
      <c r="L174" s="26"/>
      <c r="M174" s="32">
        <v>0</v>
      </c>
      <c r="N174" s="26"/>
      <c r="O174" s="32">
        <v>0</v>
      </c>
      <c r="Q174" s="26">
        <f>SUM(G174:O174)</f>
        <v>0</v>
      </c>
    </row>
    <row r="175" spans="1:17" x14ac:dyDescent="0.2">
      <c r="E175" s="22" t="s">
        <v>34</v>
      </c>
      <c r="G175" s="26">
        <v>0</v>
      </c>
      <c r="H175" s="26"/>
      <c r="I175" s="26">
        <v>0</v>
      </c>
      <c r="J175" s="26"/>
      <c r="K175" s="26">
        <v>0</v>
      </c>
      <c r="L175" s="26"/>
      <c r="M175" s="26">
        <v>0</v>
      </c>
      <c r="N175" s="26"/>
      <c r="O175" s="26">
        <v>0</v>
      </c>
      <c r="Q175" s="26">
        <f>SUM(G175:O175)</f>
        <v>0</v>
      </c>
    </row>
    <row r="176" spans="1:17" x14ac:dyDescent="0.2">
      <c r="G176" s="41">
        <f>IF(G174+G175&gt;=25000,"25,000",G174+G175)</f>
        <v>0</v>
      </c>
      <c r="H176" s="35"/>
      <c r="I176" s="63">
        <f>IF(I174+I175+G176&gt;=25000, 25000-G176, I174+I175)</f>
        <v>0</v>
      </c>
      <c r="J176" s="35"/>
      <c r="K176" s="63">
        <f>IF(K174+K175+I176+G176&gt;=25000, 25000-(I176+G176), K174+K175)</f>
        <v>0</v>
      </c>
      <c r="L176" s="35"/>
      <c r="M176" s="63">
        <f>IF(M174+M175+K176+I176+G176&gt;=25000, 25000-(K176+I176+G176), M174+M175)</f>
        <v>0</v>
      </c>
      <c r="N176" s="35"/>
      <c r="O176" s="63">
        <f>IF(O174+O175+M176+K176+I176+G176&gt;=25000, 25000-(M176+K176+I176+G176), O174+O175)</f>
        <v>0</v>
      </c>
    </row>
    <row r="177" spans="1:17" x14ac:dyDescent="0.2">
      <c r="A177" s="33" t="s">
        <v>36</v>
      </c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7" x14ac:dyDescent="0.2">
      <c r="E178" s="22" t="s">
        <v>33</v>
      </c>
      <c r="G178" s="32">
        <v>0</v>
      </c>
      <c r="H178" s="26"/>
      <c r="I178" s="32">
        <v>0</v>
      </c>
      <c r="J178" s="26"/>
      <c r="K178" s="32">
        <v>0</v>
      </c>
      <c r="L178" s="26"/>
      <c r="M178" s="32">
        <v>0</v>
      </c>
      <c r="N178" s="26"/>
      <c r="O178" s="32">
        <v>0</v>
      </c>
      <c r="Q178" s="26">
        <f>SUM(G178:O178)</f>
        <v>0</v>
      </c>
    </row>
    <row r="179" spans="1:17" x14ac:dyDescent="0.2">
      <c r="E179" s="22" t="s">
        <v>34</v>
      </c>
      <c r="G179" s="26">
        <v>0</v>
      </c>
      <c r="H179" s="26"/>
      <c r="I179" s="26">
        <v>0</v>
      </c>
      <c r="J179" s="26"/>
      <c r="K179" s="26">
        <v>0</v>
      </c>
      <c r="L179" s="26"/>
      <c r="M179" s="26">
        <v>0</v>
      </c>
      <c r="N179" s="26"/>
      <c r="O179" s="26">
        <v>0</v>
      </c>
      <c r="Q179" s="26">
        <f>SUM(G179:O179)</f>
        <v>0</v>
      </c>
    </row>
    <row r="180" spans="1:17" x14ac:dyDescent="0.2">
      <c r="G180" s="41">
        <f>IF(G178+G179&gt;=25000,"25,000",G178+G179)</f>
        <v>0</v>
      </c>
      <c r="H180" s="35"/>
      <c r="I180" s="63">
        <f>IF(I178+I179+G180&gt;=25000, 25000-G180, I178+I179)</f>
        <v>0</v>
      </c>
      <c r="J180" s="35"/>
      <c r="K180" s="63">
        <f>IF(K178+K179+I180+G180&gt;=25000, 25000-(I180+G180), K178+K179)</f>
        <v>0</v>
      </c>
      <c r="L180" s="35"/>
      <c r="M180" s="63">
        <f>IF(M178+M179+K180+I180+G180&gt;=25000, 25000-(K180+I180+G180), M178+M179)</f>
        <v>0</v>
      </c>
      <c r="N180" s="35"/>
      <c r="O180" s="63">
        <f>IF(O178+O179+M180+K180+I180+G180&gt;=25000, 25000-(M180+K180+I180+G180), O178+O179)</f>
        <v>0</v>
      </c>
    </row>
    <row r="181" spans="1:17" x14ac:dyDescent="0.2">
      <c r="A181" s="33" t="s">
        <v>59</v>
      </c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7" x14ac:dyDescent="0.2">
      <c r="E182" s="22" t="s">
        <v>33</v>
      </c>
      <c r="G182" s="32">
        <v>0</v>
      </c>
      <c r="H182" s="26"/>
      <c r="I182" s="32">
        <v>0</v>
      </c>
      <c r="J182" s="26"/>
      <c r="K182" s="32">
        <v>0</v>
      </c>
      <c r="L182" s="26"/>
      <c r="M182" s="32">
        <v>0</v>
      </c>
      <c r="N182" s="26"/>
      <c r="O182" s="32">
        <v>0</v>
      </c>
      <c r="Q182" s="26">
        <f>SUM(G182:O182)</f>
        <v>0</v>
      </c>
    </row>
    <row r="183" spans="1:17" x14ac:dyDescent="0.2">
      <c r="E183" s="22" t="s">
        <v>34</v>
      </c>
      <c r="G183" s="26">
        <v>0</v>
      </c>
      <c r="H183" s="26"/>
      <c r="I183" s="26">
        <v>0</v>
      </c>
      <c r="J183" s="26"/>
      <c r="K183" s="26">
        <v>0</v>
      </c>
      <c r="L183" s="26"/>
      <c r="M183" s="26">
        <v>0</v>
      </c>
      <c r="N183" s="26"/>
      <c r="O183" s="26">
        <v>0</v>
      </c>
      <c r="Q183" s="26">
        <f>SUM(G183:O183)</f>
        <v>0</v>
      </c>
    </row>
    <row r="184" spans="1:17" x14ac:dyDescent="0.2">
      <c r="G184" s="41">
        <f>IF(G182+G183&gt;=25000,"25,000",G182+G183)</f>
        <v>0</v>
      </c>
      <c r="H184" s="35"/>
      <c r="I184" s="63">
        <f>IF(I182+I183+G184&gt;=25000, 25000-G184, I182+I183)</f>
        <v>0</v>
      </c>
      <c r="J184" s="35"/>
      <c r="K184" s="63">
        <f>IF(K182+K183+I184+G184&gt;=25000, 25000-(I184+G184), K182+K183)</f>
        <v>0</v>
      </c>
      <c r="L184" s="35"/>
      <c r="M184" s="63">
        <f>IF(M182+M183+K184+I184+G184&gt;=25000, 25000-(K184+I184+G184), M182+M183)</f>
        <v>0</v>
      </c>
      <c r="N184" s="35"/>
      <c r="O184" s="63">
        <f>IF(O182+O183+M184+K184+I184+G184&gt;=25000, 25000-(M184+K184+I184+G184), O182+O183)</f>
        <v>0</v>
      </c>
    </row>
    <row r="185" spans="1:17" x14ac:dyDescent="0.2">
      <c r="A185" s="33" t="s">
        <v>37</v>
      </c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7" x14ac:dyDescent="0.2">
      <c r="E186" s="22" t="s">
        <v>33</v>
      </c>
      <c r="G186" s="32">
        <v>0</v>
      </c>
      <c r="H186" s="26"/>
      <c r="I186" s="32">
        <v>0</v>
      </c>
      <c r="J186" s="26"/>
      <c r="K186" s="32">
        <v>0</v>
      </c>
      <c r="L186" s="26"/>
      <c r="M186" s="32">
        <v>0</v>
      </c>
      <c r="N186" s="26"/>
      <c r="O186" s="32">
        <v>0</v>
      </c>
      <c r="Q186" s="26">
        <f>SUM(G186:O186)</f>
        <v>0</v>
      </c>
    </row>
    <row r="187" spans="1:17" x14ac:dyDescent="0.2">
      <c r="E187" s="22" t="s">
        <v>34</v>
      </c>
      <c r="G187" s="26">
        <v>0</v>
      </c>
      <c r="H187" s="26"/>
      <c r="I187" s="26">
        <v>0</v>
      </c>
      <c r="J187" s="26"/>
      <c r="K187" s="26">
        <v>0</v>
      </c>
      <c r="L187" s="26"/>
      <c r="M187" s="26">
        <v>0</v>
      </c>
      <c r="N187" s="26"/>
      <c r="O187" s="26">
        <v>0</v>
      </c>
      <c r="Q187" s="26">
        <f>SUM(G187:O187)</f>
        <v>0</v>
      </c>
    </row>
    <row r="188" spans="1:17" x14ac:dyDescent="0.2">
      <c r="G188" s="41">
        <f>IF(G186+G187&gt;=25000,"25,000",G186+G187)</f>
        <v>0</v>
      </c>
      <c r="H188" s="35"/>
      <c r="I188" s="63">
        <f>IF(I186+I187+G188&gt;=25000, 25000-G188, I186+I187)</f>
        <v>0</v>
      </c>
      <c r="J188" s="35"/>
      <c r="K188" s="63">
        <f>IF(K186+K187+I188+G188&gt;=25000, 25000-(I188+G188), K186+K187)</f>
        <v>0</v>
      </c>
      <c r="L188" s="35"/>
      <c r="M188" s="63">
        <f>IF(M186+M187+K188+I188+G188&gt;=25000, 25000-(K188+I188+G188), M186+M187)</f>
        <v>0</v>
      </c>
      <c r="N188" s="35"/>
      <c r="O188" s="63">
        <f>IF(O186+O187+M188+K188+I188+G188&gt;=25000, 25000-(M188+K188+I188+G188), O186+O187)</f>
        <v>0</v>
      </c>
    </row>
    <row r="189" spans="1:17" x14ac:dyDescent="0.2"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7" x14ac:dyDescent="0.2">
      <c r="A190" s="18" t="s">
        <v>38</v>
      </c>
      <c r="B190" s="18"/>
      <c r="C190" s="18"/>
      <c r="D190" s="18"/>
      <c r="E190" s="18"/>
      <c r="F190" s="18"/>
      <c r="G190" s="5">
        <f>SUM(G174+G178+G182+G186)</f>
        <v>0</v>
      </c>
      <c r="H190" s="5"/>
      <c r="I190" s="5">
        <f>SUM(I174+I178+I182+I186)</f>
        <v>0</v>
      </c>
      <c r="J190" s="5"/>
      <c r="K190" s="5">
        <f>SUM(K174+K178+K182+K186)</f>
        <v>0</v>
      </c>
      <c r="L190" s="5"/>
      <c r="M190" s="5">
        <f>SUM(M174+M178+M182+M186)</f>
        <v>0</v>
      </c>
      <c r="N190" s="5"/>
      <c r="O190" s="5">
        <f>SUM(O174+O178+O182+O186)</f>
        <v>0</v>
      </c>
      <c r="Q190" s="5">
        <f>SUM(G190:O190)</f>
        <v>0</v>
      </c>
    </row>
    <row r="191" spans="1:17" x14ac:dyDescent="0.2">
      <c r="A191" s="18" t="s">
        <v>39</v>
      </c>
      <c r="B191" s="18"/>
      <c r="C191" s="18"/>
      <c r="D191" s="18"/>
      <c r="E191" s="18"/>
      <c r="F191" s="18"/>
      <c r="G191" s="5">
        <f>SUM(G175+G179+G183+G187)</f>
        <v>0</v>
      </c>
      <c r="H191" s="5"/>
      <c r="I191" s="5">
        <f>SUM(I175+I179+I183+I187)</f>
        <v>0</v>
      </c>
      <c r="J191" s="5"/>
      <c r="K191" s="5">
        <f>SUM(K175+K179+K183+K187)</f>
        <v>0</v>
      </c>
      <c r="L191" s="5"/>
      <c r="M191" s="5">
        <f>SUM(M175+M179+M183+M187)</f>
        <v>0</v>
      </c>
      <c r="N191" s="5"/>
      <c r="O191" s="5">
        <f>SUM(O175+O179+O183+O187)</f>
        <v>0</v>
      </c>
      <c r="Q191" s="5">
        <f>SUM(G191:O191)</f>
        <v>0</v>
      </c>
    </row>
    <row r="192" spans="1:17" x14ac:dyDescent="0.2"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9" x14ac:dyDescent="0.2"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9" x14ac:dyDescent="0.2"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9" ht="18" x14ac:dyDescent="0.25">
      <c r="A195" s="36" t="s">
        <v>40</v>
      </c>
      <c r="B195" s="37"/>
      <c r="C195" s="37"/>
      <c r="D195" s="37"/>
      <c r="E195" s="37"/>
      <c r="F195" s="37"/>
      <c r="G195" s="38">
        <f>SUM(G169+G190+G191)</f>
        <v>0</v>
      </c>
      <c r="H195" s="38"/>
      <c r="I195" s="38">
        <f>SUM(I169+I190+I191)</f>
        <v>0</v>
      </c>
      <c r="J195" s="38"/>
      <c r="K195" s="38">
        <f>SUM(K169+K190+K191)</f>
        <v>0</v>
      </c>
      <c r="L195" s="38"/>
      <c r="M195" s="38">
        <f>SUM(M169+M190+M191)</f>
        <v>0</v>
      </c>
      <c r="N195" s="38"/>
      <c r="O195" s="38">
        <f>SUM(O169+O190+O191)</f>
        <v>0</v>
      </c>
      <c r="P195" s="37"/>
      <c r="Q195" s="37"/>
      <c r="R195" s="37"/>
      <c r="S195" s="37"/>
    </row>
    <row r="196" spans="1:19" ht="18" x14ac:dyDescent="0.25">
      <c r="A196" s="36" t="s">
        <v>41</v>
      </c>
      <c r="B196" s="37"/>
      <c r="C196" s="37"/>
      <c r="D196" s="37"/>
      <c r="E196" s="37"/>
      <c r="F196" s="37"/>
      <c r="G196" s="6">
        <f>IF(G176&gt;25000,"25000",G176)+IF(G180&gt;25000,"25000",G180)+IF(G184&gt;25000,"25000",G184)+IF(G188&gt;25000,"25000",G188)+G170</f>
        <v>0</v>
      </c>
      <c r="H196" s="38"/>
      <c r="I196" s="6">
        <f>IF(I176&gt;25000,"25000",I176)+IF(I180&gt;25000,"25000",I180)+IF(I184&gt;25000,"25000",I184)+IF(I188&gt;25000,"25000",I188)+I170</f>
        <v>0</v>
      </c>
      <c r="J196" s="38"/>
      <c r="K196" s="6">
        <f>IF(K176&gt;25000,"25000",K176)+IF(K180&gt;25000,"25000",K180)+IF(K184&gt;25000,"25000",K184)+IF(K188&gt;25000,"25000",K188)+K170</f>
        <v>0</v>
      </c>
      <c r="L196" s="38"/>
      <c r="M196" s="6">
        <f>IF(M176&gt;25000,"25000",M176)+IF(M180&gt;25000,"25000",M180)+IF(M184&gt;25000,"25000",M184)+IF(M188&gt;25000,"25000",M188)+M170</f>
        <v>0</v>
      </c>
      <c r="N196" s="38"/>
      <c r="O196" s="6">
        <f>IF(O176&gt;25000,"25000",O176)+IF(O180&gt;25000,"25000",O180)+IF(O184&gt;25000,"25000",O184)+IF(O188&gt;25000,"25000",O188)+O170</f>
        <v>0</v>
      </c>
      <c r="P196" s="37"/>
      <c r="Q196" s="37"/>
      <c r="R196" s="37"/>
      <c r="S196" s="37"/>
    </row>
    <row r="197" spans="1:19" s="37" customFormat="1" ht="18.75" customHeight="1" x14ac:dyDescent="0.25">
      <c r="A197" s="36" t="s">
        <v>42</v>
      </c>
      <c r="G197" s="7">
        <f>ROUND(+G196*$C$13,0)</f>
        <v>0</v>
      </c>
      <c r="H197" s="38"/>
      <c r="I197" s="7">
        <f>ROUND(+I196*$C$13,0)</f>
        <v>0</v>
      </c>
      <c r="J197" s="38"/>
      <c r="K197" s="7">
        <f>ROUND(+K196*$C$13,0)</f>
        <v>0</v>
      </c>
      <c r="L197" s="38"/>
      <c r="M197" s="7">
        <f>ROUND(+M196*$C$13,0)</f>
        <v>0</v>
      </c>
      <c r="N197" s="38"/>
      <c r="O197" s="7">
        <f>ROUND(+O196*$C$13,0)</f>
        <v>0</v>
      </c>
    </row>
    <row r="198" spans="1:19" s="37" customFormat="1" ht="18.75" customHeight="1" x14ac:dyDescent="0.25">
      <c r="A198" s="36" t="s">
        <v>43</v>
      </c>
      <c r="G198" s="38">
        <f>SUM(G195+G197)</f>
        <v>0</v>
      </c>
      <c r="H198" s="38"/>
      <c r="I198" s="38">
        <f>SUM(I195+I197)</f>
        <v>0</v>
      </c>
      <c r="J198" s="38"/>
      <c r="K198" s="38">
        <f>SUM(K195+K197)</f>
        <v>0</v>
      </c>
      <c r="L198" s="38"/>
      <c r="M198" s="38">
        <f>SUM(M195+M197)</f>
        <v>0</v>
      </c>
      <c r="N198" s="38"/>
      <c r="O198" s="38">
        <f>SUM(O195+O197)</f>
        <v>0</v>
      </c>
    </row>
    <row r="199" spans="1:19" s="37" customFormat="1" ht="18.7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s="37" customFormat="1" ht="18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3.5" thickBot="1" x14ac:dyDescent="0.25"/>
    <row r="202" spans="1:19" ht="18" x14ac:dyDescent="0.25">
      <c r="A202" s="8" t="s">
        <v>87</v>
      </c>
      <c r="B202" s="9"/>
      <c r="C202" s="10">
        <f>SUM(G195+I195+K195+M195+O195)</f>
        <v>0</v>
      </c>
    </row>
    <row r="203" spans="1:19" ht="18" x14ac:dyDescent="0.25">
      <c r="A203" s="11" t="s">
        <v>88</v>
      </c>
      <c r="B203" s="12"/>
      <c r="C203" s="13">
        <f>SUM(G196+I196+K196+M196+O196)</f>
        <v>0</v>
      </c>
    </row>
    <row r="204" spans="1:19" ht="18" x14ac:dyDescent="0.25">
      <c r="A204" s="11" t="s">
        <v>89</v>
      </c>
      <c r="B204" s="12"/>
      <c r="C204" s="13">
        <f>SUM(G197+I197+K197+M197+O197)</f>
        <v>0</v>
      </c>
    </row>
    <row r="205" spans="1:19" ht="18.75" thickBot="1" x14ac:dyDescent="0.3">
      <c r="A205" s="14" t="s">
        <v>90</v>
      </c>
      <c r="B205" s="15"/>
      <c r="C205" s="16">
        <f>(C202+C204)</f>
        <v>0</v>
      </c>
    </row>
    <row r="207" spans="1:19" x14ac:dyDescent="0.2">
      <c r="A207" s="19" t="s">
        <v>123</v>
      </c>
    </row>
    <row r="208" spans="1:19" x14ac:dyDescent="0.2">
      <c r="A208" s="19" t="s">
        <v>49</v>
      </c>
    </row>
    <row r="209" spans="1:17" x14ac:dyDescent="0.2">
      <c r="A209" s="19" t="s">
        <v>50</v>
      </c>
    </row>
    <row r="211" spans="1:17" ht="18" x14ac:dyDescent="0.25">
      <c r="A211" s="47" t="s">
        <v>62</v>
      </c>
      <c r="B211" s="48"/>
    </row>
    <row r="212" spans="1:17" x14ac:dyDescent="0.2">
      <c r="G212" s="20" t="s">
        <v>73</v>
      </c>
      <c r="I212" s="20" t="s">
        <v>67</v>
      </c>
      <c r="K212" s="20" t="s">
        <v>75</v>
      </c>
      <c r="M212" s="20" t="s">
        <v>80</v>
      </c>
      <c r="O212" s="20" t="s">
        <v>86</v>
      </c>
      <c r="Q212" s="20" t="s">
        <v>74</v>
      </c>
    </row>
    <row r="213" spans="1:17" x14ac:dyDescent="0.2">
      <c r="G213" s="50">
        <f>G169+G190</f>
        <v>0</v>
      </c>
      <c r="I213" s="50">
        <f>I169+I190</f>
        <v>0</v>
      </c>
      <c r="K213" s="50">
        <f>K169+K190</f>
        <v>0</v>
      </c>
      <c r="M213" s="50">
        <f>M169+M190</f>
        <v>0</v>
      </c>
      <c r="O213" s="50">
        <f>O169+O190</f>
        <v>0</v>
      </c>
      <c r="Q213" s="50">
        <f>SUM(G213:O213)</f>
        <v>0</v>
      </c>
    </row>
    <row r="214" spans="1:17" x14ac:dyDescent="0.2">
      <c r="A214" s="18" t="s">
        <v>63</v>
      </c>
      <c r="G214" s="5">
        <f>IF(G213&gt;=250000,G213,IF(MOD(G213,25000)=0,G213,(ROUNDDOWN(G213/25000,0)+1)*25000))</f>
        <v>0</v>
      </c>
      <c r="H214" s="26"/>
      <c r="I214" s="5">
        <f>IF(I213&gt;=250000,I213,IF(MOD(I213,25000)=0,I213,(ROUNDDOWN(I213/25000,0)+1)*25000))</f>
        <v>0</v>
      </c>
      <c r="J214" s="26"/>
      <c r="K214" s="5">
        <f>IF(K213&gt;=250000,K213,IF(MOD(K213,25000)=0,K213,(ROUNDDOWN(K213/25000,0)+1)*25000))</f>
        <v>0</v>
      </c>
      <c r="M214" s="5">
        <f>IF(M213&gt;=250000,M213,IF(MOD(M213,25000)=0,M213,(ROUNDDOWN(M213/25000,0)+1)*25000))</f>
        <v>0</v>
      </c>
      <c r="O214" s="5">
        <f>IF(O213&gt;=250000,O213,IF(MOD(O213,25000)=0,O213,(ROUNDDOWN(O213/25000,0)+1)*25000))</f>
        <v>0</v>
      </c>
      <c r="Q214" s="5">
        <f>SUM(G214:O214)</f>
        <v>0</v>
      </c>
    </row>
    <row r="215" spans="1:17" x14ac:dyDescent="0.2">
      <c r="A215" s="19" t="s">
        <v>61</v>
      </c>
      <c r="G215" s="26">
        <f>G191</f>
        <v>0</v>
      </c>
      <c r="H215" s="26"/>
      <c r="I215" s="26">
        <f>I191</f>
        <v>0</v>
      </c>
      <c r="J215" s="26"/>
      <c r="K215" s="26">
        <f>K191</f>
        <v>0</v>
      </c>
      <c r="M215" s="26">
        <f>M191</f>
        <v>0</v>
      </c>
      <c r="O215" s="26">
        <f>O191</f>
        <v>0</v>
      </c>
      <c r="Q215" s="26">
        <f>SUM(G215:O215)</f>
        <v>0</v>
      </c>
    </row>
    <row r="216" spans="1:17" x14ac:dyDescent="0.2">
      <c r="A216" s="18" t="s">
        <v>60</v>
      </c>
      <c r="G216" s="5">
        <f>SUM(G214:G215)</f>
        <v>0</v>
      </c>
      <c r="H216" s="26"/>
      <c r="I216" s="5">
        <f>SUM(I214:I215)</f>
        <v>0</v>
      </c>
      <c r="J216" s="26"/>
      <c r="K216" s="5">
        <f>SUM(K214:K215)</f>
        <v>0</v>
      </c>
      <c r="M216" s="5">
        <f>SUM(M214:M215)</f>
        <v>0</v>
      </c>
      <c r="O216" s="5">
        <f>SUM(O214:O215)</f>
        <v>0</v>
      </c>
      <c r="Q216" s="5">
        <f>SUM(G216:O216)</f>
        <v>0</v>
      </c>
    </row>
    <row r="218" spans="1:17" x14ac:dyDescent="0.2">
      <c r="A218" s="19" t="s">
        <v>41</v>
      </c>
      <c r="G218" s="26">
        <f>G216-(G190+G191)+IF(G176&gt;25000,"25000",G176)+IF(G180&gt;25000,"25000",G180)+IF(G184&gt;25000,"25000",G184)+IF(G188&gt;25000,"25000",G188)-G166-G164</f>
        <v>0</v>
      </c>
      <c r="I218" s="26">
        <f>I216-(I190+I191)+IF(I176&gt;25000,"25000",I176)+IF(I180&gt;25000,"25000",I180)+IF(I184&gt;25000,"25000",I184)+IF(I188&gt;25000,"25000",I188)-I164-I166</f>
        <v>0</v>
      </c>
      <c r="K218" s="26">
        <f>K216-(K190+K191)+IF(K176&gt;25000,"25000",K176)+IF(K180&gt;25000,"25000",K180)+IF(K184&gt;25000,"25000",K184)+IF(K188&gt;25000,"25000",K188)-K164-K166</f>
        <v>0</v>
      </c>
      <c r="M218" s="26">
        <f>M216-(M190+M191)+IF(M176&gt;25000,"25000",M176)+IF(M180&gt;25000,"25000",M180)+IF(M184&gt;25000,"25000",M184)+IF(M188&gt;25000,"25000",M188)-M164-M166</f>
        <v>0</v>
      </c>
      <c r="O218" s="26">
        <f>O216-(O190+O191)+IF(O176&gt;25000,"25000",O176)+IF(O180&gt;25000,"25000",O180)+IF(O184&gt;25000,"25000",O184)+IF(O188&gt;25000,"25000",O188)-O164-O166</f>
        <v>0</v>
      </c>
      <c r="Q218" s="5">
        <f>SUM(G218:O218)</f>
        <v>0</v>
      </c>
    </row>
    <row r="219" spans="1:17" x14ac:dyDescent="0.2">
      <c r="A219" s="19" t="s">
        <v>42</v>
      </c>
      <c r="G219" s="26">
        <f>ROUND(+G218*$C$13,0)</f>
        <v>0</v>
      </c>
      <c r="I219" s="26">
        <f>ROUND(+I218*$C$13,0)</f>
        <v>0</v>
      </c>
      <c r="K219" s="26">
        <f>ROUND(+K218*$C$13,0)</f>
        <v>0</v>
      </c>
      <c r="M219" s="26">
        <f>ROUND(+M218*$C$13,0)</f>
        <v>0</v>
      </c>
      <c r="O219" s="26">
        <f>ROUND(+O218*$C$13,0)</f>
        <v>0</v>
      </c>
      <c r="Q219" s="26">
        <f>SUM(G219:O219)</f>
        <v>0</v>
      </c>
    </row>
    <row r="220" spans="1:17" x14ac:dyDescent="0.2">
      <c r="A220" s="18" t="s">
        <v>43</v>
      </c>
      <c r="G220" s="5">
        <f>G216+G219</f>
        <v>0</v>
      </c>
      <c r="I220" s="5">
        <f>I216+I219</f>
        <v>0</v>
      </c>
      <c r="K220" s="5">
        <f>K216+K219</f>
        <v>0</v>
      </c>
      <c r="M220" s="5">
        <f>M216+M219</f>
        <v>0</v>
      </c>
      <c r="O220" s="5">
        <f>O216+O219</f>
        <v>0</v>
      </c>
      <c r="Q220" s="5">
        <f>SUM(G220:O220)</f>
        <v>0</v>
      </c>
    </row>
    <row r="224" spans="1:17" x14ac:dyDescent="0.2">
      <c r="A224" s="18" t="s">
        <v>64</v>
      </c>
    </row>
  </sheetData>
  <phoneticPr fontId="0" type="noConversion"/>
  <dataValidations count="1">
    <dataValidation type="list" allowBlank="1" showInputMessage="1" showErrorMessage="1" promptTitle="F &amp; A Rates" prompt="Select the corresponding rate from the downdrop list" sqref="C13" xr:uid="{E7BDBA6E-EAF0-4318-88E1-3369C374ABAA}">
      <formula1>$P$8:$P$22</formula1>
    </dataValidation>
  </dataValidations>
  <pageMargins left="0.25" right="0.25" top="0.5" bottom="0.5" header="0.5" footer="0.5"/>
  <pageSetup scale="61" fitToHeight="0" orientation="portrait" r:id="rId1"/>
  <headerFooter alignWithMargins="0">
    <oddFooter>&amp;Rv. 9-24-2019</oddFooter>
  </headerFooter>
  <rowBreaks count="2" manualBreakCount="2">
    <brk id="102" max="16383" man="1"/>
    <brk id="17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1YearProject</vt:lpstr>
      <vt:lpstr>2YearProject</vt:lpstr>
      <vt:lpstr>3YearProject</vt:lpstr>
      <vt:lpstr>4YearProject</vt:lpstr>
      <vt:lpstr>5YearProject</vt:lpstr>
      <vt:lpstr>'1YearProject'!Print_Area</vt:lpstr>
      <vt:lpstr>'2YearProject'!Print_Area</vt:lpstr>
      <vt:lpstr>'3YearProject'!Print_Area</vt:lpstr>
      <vt:lpstr>'4YearProject'!Print_Area</vt:lpstr>
      <vt:lpstr>'5YearProject'!Print_Area</vt:lpstr>
    </vt:vector>
  </TitlesOfParts>
  <Company>Virginia Commonwealth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ahamm</dc:creator>
  <cp:lastModifiedBy>Cathy Short</cp:lastModifiedBy>
  <cp:lastPrinted>2019-05-09T15:36:40Z</cp:lastPrinted>
  <dcterms:created xsi:type="dcterms:W3CDTF">1999-04-02T14:11:48Z</dcterms:created>
  <dcterms:modified xsi:type="dcterms:W3CDTF">2021-06-10T18:08:26Z</dcterms:modified>
</cp:coreProperties>
</file>